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9780" tabRatio="785"/>
  </bookViews>
  <sheets>
    <sheet name="Hidrovias_Monitoramento_Tipo 1" sheetId="22" r:id="rId1"/>
    <sheet name="Hidrovias_Monitoramento_Tipo 2" sheetId="25" r:id="rId2"/>
    <sheet name="PAC_Aquaviário_26_05_2017" sheetId="17" r:id="rId3"/>
  </sheets>
  <definedNames>
    <definedName name="_xlnm.Print_Area" localSheetId="2">PAC_Aquaviário_26_05_2017!$B$3:$E$70</definedName>
  </definedNames>
  <calcPr calcId="125725" concurrentCalc="0"/>
</workbook>
</file>

<file path=xl/calcChain.xml><?xml version="1.0" encoding="utf-8"?>
<calcChain xmlns="http://schemas.openxmlformats.org/spreadsheetml/2006/main">
  <c r="F11" i="22"/>
  <c r="E7" i="25"/>
  <c r="D7"/>
  <c r="E12" i="22"/>
  <c r="F12"/>
  <c r="D12"/>
  <c r="E67" i="17"/>
  <c r="D67"/>
  <c r="C67"/>
  <c r="F68"/>
  <c r="G68"/>
  <c r="H27"/>
  <c r="F22"/>
  <c r="G22"/>
  <c r="F67"/>
  <c r="G67"/>
  <c r="K8"/>
  <c r="C53"/>
  <c r="C35"/>
  <c r="C30"/>
  <c r="C27"/>
  <c r="C24"/>
  <c r="C20"/>
  <c r="C15"/>
  <c r="C12"/>
  <c r="C9"/>
  <c r="C6"/>
  <c r="C70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4"/>
  <c r="G34"/>
  <c r="F33"/>
  <c r="G33"/>
  <c r="F32"/>
  <c r="G32"/>
  <c r="F31"/>
  <c r="G31"/>
  <c r="F29"/>
  <c r="G29"/>
  <c r="F28"/>
  <c r="G28"/>
  <c r="F26"/>
  <c r="G26"/>
  <c r="F25"/>
  <c r="G25"/>
  <c r="F23"/>
  <c r="G23"/>
  <c r="F21"/>
  <c r="G21"/>
  <c r="F19"/>
  <c r="G19"/>
  <c r="F18"/>
  <c r="G18"/>
  <c r="F17"/>
  <c r="G17"/>
  <c r="F16"/>
  <c r="G16"/>
  <c r="F14"/>
  <c r="G14"/>
  <c r="F13"/>
  <c r="G13"/>
  <c r="F11"/>
  <c r="G11"/>
  <c r="F10"/>
  <c r="G10"/>
  <c r="F8"/>
  <c r="G8"/>
  <c r="F7"/>
  <c r="G7"/>
  <c r="E53"/>
  <c r="D53"/>
  <c r="E35"/>
  <c r="D35"/>
  <c r="F35"/>
  <c r="G35"/>
  <c r="F53"/>
  <c r="G53"/>
  <c r="E27"/>
  <c r="D27"/>
  <c r="E15"/>
  <c r="D15"/>
  <c r="E30"/>
  <c r="D30"/>
  <c r="E20"/>
  <c r="D20"/>
  <c r="E6"/>
  <c r="D6"/>
  <c r="E12"/>
  <c r="D12"/>
  <c r="E9"/>
  <c r="D9"/>
  <c r="E24"/>
  <c r="D24"/>
  <c r="D70"/>
  <c r="E70"/>
  <c r="F24"/>
  <c r="G24"/>
  <c r="F12"/>
  <c r="G12"/>
  <c r="F20"/>
  <c r="G20"/>
  <c r="F15"/>
  <c r="G15"/>
  <c r="F6"/>
  <c r="F9"/>
  <c r="G9"/>
  <c r="F27"/>
  <c r="G27"/>
  <c r="F30"/>
  <c r="G30"/>
  <c r="G6"/>
  <c r="G70"/>
  <c r="F70"/>
</calcChain>
</file>

<file path=xl/sharedStrings.xml><?xml version="1.0" encoding="utf-8"?>
<sst xmlns="http://schemas.openxmlformats.org/spreadsheetml/2006/main" count="104" uniqueCount="97">
  <si>
    <t>AÇÕES</t>
  </si>
  <si>
    <t>CORREDOR DO MADEIRA</t>
  </si>
  <si>
    <t>CORREDOR DO TOCANTINS</t>
  </si>
  <si>
    <t>CORREDOR DO SÃO FRANCISCO</t>
  </si>
  <si>
    <t>CORREDOR DO AMAZONAS</t>
  </si>
  <si>
    <t>CORREDOR DO MERCOSUL</t>
  </si>
  <si>
    <t>CORREDOR DO PARAGUAI</t>
  </si>
  <si>
    <t>TUCURUÍ - AÇÕES SOCIAIS</t>
  </si>
  <si>
    <t>CORREDOR DO TAPAJÓS</t>
  </si>
  <si>
    <t>INSTALAÇÕES PORTUÁRIAS NO PARA (13)</t>
  </si>
  <si>
    <t>EVTEA</t>
  </si>
  <si>
    <t>2015-2018</t>
  </si>
  <si>
    <t>PÓS-2018</t>
  </si>
  <si>
    <t>PAC ATUAL</t>
  </si>
  <si>
    <t xml:space="preserve">SUBTOTAL </t>
  </si>
  <si>
    <t>DRAGAGEM ESTRUTURADA</t>
  </si>
  <si>
    <r>
      <t xml:space="preserve">TC-MARINHA </t>
    </r>
    <r>
      <rPr>
        <sz val="8"/>
        <color theme="1"/>
        <rFont val="Calibri"/>
        <family val="2"/>
        <scheme val="minor"/>
      </rPr>
      <t>(Cartas Náuticas, Projeto de Sinalização e Balizamento)</t>
    </r>
  </si>
  <si>
    <t>CORREDOR DO PARANÁ</t>
  </si>
  <si>
    <t>APOIO AO CORREDOR DO TIETÊ</t>
  </si>
  <si>
    <t>DRAGAGEM ESTRUTURADA - LAGOA MIRIM</t>
  </si>
  <si>
    <t>DRAGAGEM TAQUARI</t>
  </si>
  <si>
    <t>DRAGAGEM DO PASSO DO JACARÉ</t>
  </si>
  <si>
    <t>DRAGAGEM DO TRAMO NORTE</t>
  </si>
  <si>
    <t>SINALIZAÇÃO TRECHOS I, II, III E IV</t>
  </si>
  <si>
    <t>MANUTENÇÃO DE SINALIZAÇÃO</t>
  </si>
  <si>
    <t xml:space="preserve">SINALIZAÇÃO </t>
  </si>
  <si>
    <t>DERROCAMENTO DO PEDRAL DO LOURENÇO</t>
  </si>
  <si>
    <t>EVTEA GUAMÁ-CAPIM</t>
  </si>
  <si>
    <t>ENVIRA</t>
  </si>
  <si>
    <t>SILVES</t>
  </si>
  <si>
    <t>ALVARÃES</t>
  </si>
  <si>
    <t>ANAMÃ</t>
  </si>
  <si>
    <t>ANORI</t>
  </si>
  <si>
    <r>
      <t xml:space="preserve">TEFÉ </t>
    </r>
    <r>
      <rPr>
        <sz val="8"/>
        <color theme="1"/>
        <rFont val="Calibri"/>
        <family val="2"/>
        <scheme val="minor"/>
      </rPr>
      <t>(LAGO)</t>
    </r>
  </si>
  <si>
    <r>
      <t>PARINTINS</t>
    </r>
    <r>
      <rPr>
        <sz val="8"/>
        <color theme="1"/>
        <rFont val="Calibri"/>
        <family val="2"/>
        <scheme val="minor"/>
      </rPr>
      <t xml:space="preserve"> (VILA AMAZONIA)</t>
    </r>
  </si>
  <si>
    <t>APUÍ</t>
  </si>
  <si>
    <t>JAPURÁ</t>
  </si>
  <si>
    <r>
      <t xml:space="preserve">CANUTAMA - </t>
    </r>
    <r>
      <rPr>
        <sz val="8"/>
        <color theme="1"/>
        <rFont val="Calibri"/>
        <family val="2"/>
        <scheme val="minor"/>
      </rPr>
      <t>OBRAS COMPLEMENTARES</t>
    </r>
  </si>
  <si>
    <t>SÃO GABRIEL DA CACHOEIRA</t>
  </si>
  <si>
    <r>
      <t xml:space="preserve">CARAUARI </t>
    </r>
    <r>
      <rPr>
        <sz val="8"/>
        <color theme="1"/>
        <rFont val="Calibri"/>
        <family val="2"/>
        <scheme val="minor"/>
      </rPr>
      <t>- OBRAS COMPLEMENTARES</t>
    </r>
  </si>
  <si>
    <r>
      <t xml:space="preserve">GUAJARÁ </t>
    </r>
    <r>
      <rPr>
        <sz val="8"/>
        <color theme="1"/>
        <rFont val="Calibri"/>
        <family val="2"/>
        <scheme val="minor"/>
      </rPr>
      <t>- OBRAS COMPLEMENTARES</t>
    </r>
  </si>
  <si>
    <r>
      <t xml:space="preserve">IPIXUNA </t>
    </r>
    <r>
      <rPr>
        <sz val="8"/>
        <color theme="1"/>
        <rFont val="Calibri"/>
        <family val="2"/>
        <scheme val="minor"/>
      </rPr>
      <t>- OBRAS COMPLEMENTARES</t>
    </r>
  </si>
  <si>
    <r>
      <t xml:space="preserve">ITAMARATI </t>
    </r>
    <r>
      <rPr>
        <sz val="8"/>
        <color theme="1"/>
        <rFont val="Calibri"/>
        <family val="2"/>
        <scheme val="minor"/>
      </rPr>
      <t>- OBRAS COMPLEMENTARES</t>
    </r>
  </si>
  <si>
    <t>EIRUNEPÉ</t>
  </si>
  <si>
    <r>
      <t xml:space="preserve">ITACOATIARA </t>
    </r>
    <r>
      <rPr>
        <sz val="8"/>
        <color theme="1"/>
        <rFont val="Calibri"/>
        <family val="2"/>
        <scheme val="minor"/>
      </rPr>
      <t>(NOVO)</t>
    </r>
  </si>
  <si>
    <t>INSTALAÇÕES PORTUÁRIAS NO AMAZONAS (17)</t>
  </si>
  <si>
    <t>CONCLUÍDO EM 2015</t>
  </si>
  <si>
    <t>OBS.: AINDA FICOU FALTANDO LINHA NO PLANILHÃO</t>
  </si>
  <si>
    <t>SÃO MIGUEL DO GUAMÁ</t>
  </si>
  <si>
    <t>ABAETETUBA</t>
  </si>
  <si>
    <t>JURUTI</t>
  </si>
  <si>
    <t>ORIXIMINÁ</t>
  </si>
  <si>
    <t>CAMETÁ</t>
  </si>
  <si>
    <t>BELÉM</t>
  </si>
  <si>
    <t>VISEU</t>
  </si>
  <si>
    <t>TUCURUÍ</t>
  </si>
  <si>
    <t>ALTAMIRA</t>
  </si>
  <si>
    <t>ÓBIDOS</t>
  </si>
  <si>
    <t>CONCEIÇÃO DO ARAGUAIA</t>
  </si>
  <si>
    <t>SANTARÉM</t>
  </si>
  <si>
    <r>
      <t xml:space="preserve">AUGUSTO CORRÊA </t>
    </r>
    <r>
      <rPr>
        <sz val="8"/>
        <color theme="1"/>
        <rFont val="Calibri"/>
        <family val="2"/>
        <scheme val="minor"/>
      </rPr>
      <t>(PIRIMIRIM)</t>
    </r>
  </si>
  <si>
    <t>TOTAL</t>
  </si>
  <si>
    <t>2007-2014</t>
  </si>
  <si>
    <t>Total 
Geral</t>
  </si>
  <si>
    <t>PAC 
ANTERIOR</t>
  </si>
  <si>
    <t>OBS.: AINDA FICOU FALTANDO LINHA DA AÇÃO NO PLANILHÃO</t>
  </si>
  <si>
    <t>OBS.: VALORES SOMENTE DA UNIÃO</t>
  </si>
  <si>
    <t>Fonte: Planilha MPOG</t>
  </si>
  <si>
    <t>CONCLUÍDO EM 2016</t>
  </si>
  <si>
    <r>
      <t xml:space="preserve">Sinalização TC-MARINHA SUL/NORTE </t>
    </r>
    <r>
      <rPr>
        <sz val="9"/>
        <color theme="1"/>
        <rFont val="Calibri"/>
        <family val="2"/>
        <scheme val="minor"/>
      </rPr>
      <t>(LH, Cartas náuticas e balizamento)</t>
    </r>
  </si>
  <si>
    <r>
      <t xml:space="preserve">Sinalização TC-MARINHA </t>
    </r>
    <r>
      <rPr>
        <sz val="8"/>
        <color theme="1"/>
        <rFont val="Calibri"/>
        <family val="2"/>
        <scheme val="minor"/>
      </rPr>
      <t>(LH, Cartas Náuticas e balizamento)</t>
    </r>
  </si>
  <si>
    <t xml:space="preserve">EVTEA </t>
  </si>
  <si>
    <t>MANUTENÇÃO ESTRUTURADA</t>
  </si>
  <si>
    <t>Tipo</t>
  </si>
  <si>
    <t>PAC 
Geral</t>
  </si>
  <si>
    <t>INSTALAÇÕES PORTUÁRIAS EM RONDÔNIA (1)</t>
  </si>
  <si>
    <t>GUAJARÁ-MIRIM</t>
  </si>
  <si>
    <t>Total geral</t>
  </si>
  <si>
    <t>Empreendimentos</t>
  </si>
  <si>
    <t>Hidrovia do Paraná</t>
  </si>
  <si>
    <t>Apoio a Hidrovia do Tietê</t>
  </si>
  <si>
    <t>Hidrovia do Madeira</t>
  </si>
  <si>
    <t>Hidrovias do Sul (Mercosul)</t>
  </si>
  <si>
    <t>Hidrovia do Paraguai</t>
  </si>
  <si>
    <t>Hidrovia do São Francisco</t>
  </si>
  <si>
    <t>Hidrovia do Amazonas</t>
  </si>
  <si>
    <t>Hidrovia do Tapajós</t>
  </si>
  <si>
    <t>Hidrovia do Tocantins</t>
  </si>
  <si>
    <t>Extensão (Km)</t>
  </si>
  <si>
    <t>Valor dos emprendimentos no GEPAC</t>
  </si>
  <si>
    <t>Estágio dos Empreendimentos</t>
  </si>
  <si>
    <t>Empreendimentos monitorados</t>
  </si>
  <si>
    <t>Valor GEPACdos Empreendimentos (R$)</t>
  </si>
  <si>
    <t>Concluído</t>
  </si>
  <si>
    <t>Ação Preparatória</t>
  </si>
  <si>
    <t>Em execução</t>
  </si>
  <si>
    <t>RDCi em fase de elaboração de projeto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</si>
</sst>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Border="1"/>
    <xf numFmtId="2" fontId="1" fillId="2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 applyAlignment="1"/>
    <xf numFmtId="0" fontId="0" fillId="0" borderId="12" xfId="0" applyFill="1" applyBorder="1"/>
    <xf numFmtId="0" fontId="0" fillId="0" borderId="16" xfId="0" applyFont="1" applyFill="1" applyBorder="1"/>
    <xf numFmtId="0" fontId="1" fillId="4" borderId="2" xfId="0" applyFont="1" applyFill="1" applyBorder="1"/>
    <xf numFmtId="0" fontId="0" fillId="0" borderId="21" xfId="0" applyFont="1" applyFill="1" applyBorder="1"/>
    <xf numFmtId="0" fontId="0" fillId="0" borderId="16" xfId="0" applyFill="1" applyBorder="1"/>
    <xf numFmtId="2" fontId="0" fillId="0" borderId="17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3" xfId="0" applyFill="1" applyBorder="1"/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1" fillId="4" borderId="2" xfId="0" applyFont="1" applyFill="1" applyBorder="1" applyAlignment="1"/>
    <xf numFmtId="2" fontId="1" fillId="4" borderId="19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2" fillId="2" borderId="0" xfId="0" applyFont="1" applyFill="1"/>
    <xf numFmtId="2" fontId="0" fillId="0" borderId="18" xfId="0" applyNumberFormat="1" applyFont="1" applyFill="1" applyBorder="1" applyAlignment="1">
      <alignment horizontal="center"/>
    </xf>
    <xf numFmtId="0" fontId="0" fillId="0" borderId="26" xfId="0" applyFill="1" applyBorder="1"/>
    <xf numFmtId="2" fontId="0" fillId="0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0" fillId="0" borderId="29" xfId="0" applyFill="1" applyBorder="1"/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>
      <alignment horizontal="center"/>
    </xf>
    <xf numFmtId="2" fontId="1" fillId="4" borderId="37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1" fillId="4" borderId="36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2" fontId="4" fillId="4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5" fillId="0" borderId="0" xfId="0" applyFont="1"/>
    <xf numFmtId="2" fontId="0" fillId="2" borderId="0" xfId="0" applyNumberFormat="1" applyFill="1"/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0" xfId="0" applyFont="1" applyFill="1" applyBorder="1"/>
    <xf numFmtId="4" fontId="1" fillId="6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2" fontId="4" fillId="4" borderId="19" xfId="0" applyNumberFormat="1" applyFont="1" applyFill="1" applyBorder="1" applyAlignment="1">
      <alignment horizontal="center"/>
    </xf>
    <xf numFmtId="2" fontId="5" fillId="4" borderId="24" xfId="0" applyNumberFormat="1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0" fillId="0" borderId="2" xfId="0" applyFill="1" applyBorder="1"/>
    <xf numFmtId="2" fontId="5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9" fillId="8" borderId="49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9" fillId="8" borderId="50" xfId="0" applyFont="1" applyFill="1" applyBorder="1" applyAlignment="1">
      <alignment horizontal="left"/>
    </xf>
    <xf numFmtId="0" fontId="10" fillId="7" borderId="46" xfId="0" applyFont="1" applyFill="1" applyBorder="1" applyAlignment="1">
      <alignment horizontal="left" vertical="center" wrapText="1" readingOrder="1"/>
    </xf>
    <xf numFmtId="0" fontId="10" fillId="7" borderId="46" xfId="0" applyFont="1" applyFill="1" applyBorder="1" applyAlignment="1">
      <alignment horizontal="center" vertical="center" wrapText="1" readingOrder="1"/>
    </xf>
    <xf numFmtId="0" fontId="10" fillId="0" borderId="47" xfId="0" applyFont="1" applyBorder="1" applyAlignment="1">
      <alignment horizontal="left" vertical="center" wrapText="1" readingOrder="1"/>
    </xf>
    <xf numFmtId="0" fontId="10" fillId="0" borderId="47" xfId="0" applyFont="1" applyBorder="1" applyAlignment="1">
      <alignment horizontal="center" vertical="center" wrapText="1" readingOrder="1"/>
    </xf>
    <xf numFmtId="3" fontId="10" fillId="0" borderId="47" xfId="0" applyNumberFormat="1" applyFont="1" applyBorder="1" applyAlignment="1">
      <alignment horizontal="center" vertical="center" wrapText="1" readingOrder="1"/>
    </xf>
    <xf numFmtId="0" fontId="10" fillId="7" borderId="48" xfId="0" applyFont="1" applyFill="1" applyBorder="1" applyAlignment="1">
      <alignment horizontal="left" vertical="center" wrapText="1" readingOrder="1"/>
    </xf>
    <xf numFmtId="0" fontId="10" fillId="7" borderId="48" xfId="0" applyFont="1" applyFill="1" applyBorder="1" applyAlignment="1">
      <alignment horizontal="center" vertical="center" wrapText="1" readingOrder="1"/>
    </xf>
    <xf numFmtId="3" fontId="10" fillId="7" borderId="48" xfId="0" applyNumberFormat="1" applyFont="1" applyFill="1" applyBorder="1" applyAlignment="1">
      <alignment horizontal="center" vertical="center" wrapText="1" readingOrder="1"/>
    </xf>
    <xf numFmtId="1" fontId="9" fillId="0" borderId="49" xfId="0" applyNumberFormat="1" applyFont="1" applyBorder="1" applyAlignment="1">
      <alignment horizontal="center" vertical="center"/>
    </xf>
    <xf numFmtId="164" fontId="9" fillId="8" borderId="50" xfId="0" applyNumberFormat="1" applyFont="1" applyFill="1" applyBorder="1" applyAlignment="1">
      <alignment horizontal="center" vertical="center"/>
    </xf>
    <xf numFmtId="165" fontId="10" fillId="0" borderId="47" xfId="0" applyNumberFormat="1" applyFont="1" applyBorder="1" applyAlignment="1">
      <alignment horizontal="center" vertical="center" wrapText="1"/>
    </xf>
    <xf numFmtId="165" fontId="10" fillId="0" borderId="47" xfId="0" applyNumberFormat="1" applyFont="1" applyBorder="1" applyAlignment="1">
      <alignment horizontal="center" vertical="center" wrapText="1" readingOrder="1"/>
    </xf>
    <xf numFmtId="165" fontId="10" fillId="7" borderId="48" xfId="0" applyNumberFormat="1" applyFont="1" applyFill="1" applyBorder="1" applyAlignment="1">
      <alignment horizontal="center" vertical="center" wrapText="1" readingOrder="1"/>
    </xf>
    <xf numFmtId="0" fontId="0" fillId="2" borderId="0" xfId="0" applyFill="1" applyAlignment="1">
      <alignment horizontal="center" vertical="center"/>
    </xf>
    <xf numFmtId="0" fontId="1" fillId="6" borderId="4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1" fillId="5" borderId="34" xfId="0" applyNumberFormat="1" applyFont="1" applyFill="1" applyBorder="1" applyAlignment="1">
      <alignment horizontal="center" vertical="center" wrapText="1"/>
    </xf>
    <xf numFmtId="164" fontId="1" fillId="5" borderId="35" xfId="0" applyNumberFormat="1" applyFont="1" applyFill="1" applyBorder="1" applyAlignment="1">
      <alignment horizontal="center" vertical="center"/>
    </xf>
    <xf numFmtId="164" fontId="1" fillId="5" borderId="36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E4BC"/>
      <color rgb="FF66FF99"/>
      <color rgb="FFFFCC66"/>
      <color rgb="FFD8D8D8"/>
      <color rgb="FFDDD9C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12"/>
  <sheetViews>
    <sheetView tabSelected="1" topLeftCell="C1" workbookViewId="0">
      <selection activeCell="F20" sqref="F20"/>
    </sheetView>
  </sheetViews>
  <sheetFormatPr defaultRowHeight="15"/>
  <cols>
    <col min="1" max="1" width="5.42578125" customWidth="1"/>
    <col min="2" max="2" width="35.85546875" customWidth="1"/>
    <col min="3" max="3" width="32" bestFit="1" customWidth="1"/>
    <col min="4" max="4" width="21.7109375" bestFit="1" customWidth="1"/>
    <col min="5" max="5" width="23.140625" bestFit="1" customWidth="1"/>
    <col min="6" max="6" width="44" bestFit="1" customWidth="1"/>
  </cols>
  <sheetData>
    <row r="2" spans="3:6" ht="31.5">
      <c r="C2" s="83" t="s">
        <v>78</v>
      </c>
      <c r="D2" s="84" t="s">
        <v>91</v>
      </c>
      <c r="E2" s="84" t="s">
        <v>88</v>
      </c>
      <c r="F2" s="84" t="s">
        <v>89</v>
      </c>
    </row>
    <row r="3" spans="3:6" ht="15.75">
      <c r="C3" s="85" t="s">
        <v>79</v>
      </c>
      <c r="D3" s="86">
        <v>1</v>
      </c>
      <c r="E3" s="87">
        <v>910</v>
      </c>
      <c r="F3" s="94">
        <v>23.2</v>
      </c>
    </row>
    <row r="4" spans="3:6" ht="15.75">
      <c r="C4" s="85" t="s">
        <v>80</v>
      </c>
      <c r="D4" s="86">
        <v>9</v>
      </c>
      <c r="E4" s="87">
        <v>800</v>
      </c>
      <c r="F4" s="94">
        <v>689.39</v>
      </c>
    </row>
    <row r="5" spans="3:6" ht="15.75">
      <c r="C5" s="85" t="s">
        <v>81</v>
      </c>
      <c r="D5" s="86">
        <v>2</v>
      </c>
      <c r="E5" s="87">
        <v>1086</v>
      </c>
      <c r="F5" s="94">
        <v>155</v>
      </c>
    </row>
    <row r="6" spans="3:6" ht="15.75">
      <c r="C6" s="85" t="s">
        <v>82</v>
      </c>
      <c r="D6" s="86">
        <v>1</v>
      </c>
      <c r="E6" s="87">
        <v>275</v>
      </c>
      <c r="F6" s="94">
        <v>69</v>
      </c>
    </row>
    <row r="7" spans="3:6" ht="15.75">
      <c r="C7" s="85" t="s">
        <v>83</v>
      </c>
      <c r="D7" s="86">
        <v>4</v>
      </c>
      <c r="E7" s="87">
        <v>1231</v>
      </c>
      <c r="F7" s="94">
        <v>32.72</v>
      </c>
    </row>
    <row r="8" spans="3:6" ht="15.75">
      <c r="C8" s="85" t="s">
        <v>84</v>
      </c>
      <c r="D8" s="86">
        <v>3</v>
      </c>
      <c r="E8" s="87">
        <v>1292</v>
      </c>
      <c r="F8" s="94">
        <v>46.2</v>
      </c>
    </row>
    <row r="9" spans="3:6" ht="15.75">
      <c r="C9" s="85" t="s">
        <v>85</v>
      </c>
      <c r="D9" s="86">
        <v>2</v>
      </c>
      <c r="E9" s="87">
        <v>1488</v>
      </c>
      <c r="F9" s="94">
        <v>2.5</v>
      </c>
    </row>
    <row r="10" spans="3:6" ht="15.75">
      <c r="C10" s="85" t="s">
        <v>86</v>
      </c>
      <c r="D10" s="86">
        <v>2</v>
      </c>
      <c r="E10" s="87">
        <v>290</v>
      </c>
      <c r="F10" s="94">
        <v>17.940000000000001</v>
      </c>
    </row>
    <row r="11" spans="3:6" ht="15.75">
      <c r="C11" s="85" t="s">
        <v>87</v>
      </c>
      <c r="D11" s="86">
        <v>3</v>
      </c>
      <c r="E11" s="87">
        <v>500</v>
      </c>
      <c r="F11" s="94">
        <f>561.6+26.88</f>
        <v>588.48</v>
      </c>
    </row>
    <row r="12" spans="3:6" ht="15.75">
      <c r="C12" s="88" t="s">
        <v>77</v>
      </c>
      <c r="D12" s="89">
        <f>SUM(D3:D11)</f>
        <v>27</v>
      </c>
      <c r="E12" s="90">
        <f t="shared" ref="E12:F12" si="0">SUM(E3:E11)</f>
        <v>7872</v>
      </c>
      <c r="F12" s="95">
        <f t="shared" si="0"/>
        <v>1624.43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7"/>
  <sheetViews>
    <sheetView topLeftCell="C1" workbookViewId="0">
      <selection activeCell="C14" sqref="C14"/>
    </sheetView>
  </sheetViews>
  <sheetFormatPr defaultRowHeight="15"/>
  <cols>
    <col min="1" max="1" width="5.42578125" customWidth="1"/>
    <col min="2" max="2" width="35.85546875" customWidth="1"/>
    <col min="3" max="3" width="46.5703125" bestFit="1" customWidth="1"/>
    <col min="4" max="4" width="26.85546875" customWidth="1"/>
    <col min="5" max="6" width="46.7109375" bestFit="1" customWidth="1"/>
  </cols>
  <sheetData>
    <row r="2" spans="3:5" ht="31.5">
      <c r="C2" s="79" t="s">
        <v>90</v>
      </c>
      <c r="D2" s="80" t="s">
        <v>91</v>
      </c>
      <c r="E2" s="79" t="s">
        <v>92</v>
      </c>
    </row>
    <row r="3" spans="3:5" ht="15.75">
      <c r="C3" s="81" t="s">
        <v>94</v>
      </c>
      <c r="D3" s="91">
        <v>15</v>
      </c>
      <c r="E3" s="93">
        <v>695.00000000000011</v>
      </c>
    </row>
    <row r="4" spans="3:5" ht="15.75">
      <c r="C4" s="81" t="s">
        <v>93</v>
      </c>
      <c r="D4" s="91">
        <v>9</v>
      </c>
      <c r="E4" s="93">
        <v>12.1</v>
      </c>
    </row>
    <row r="5" spans="3:5" ht="15.75">
      <c r="C5" s="81" t="s">
        <v>95</v>
      </c>
      <c r="D5" s="91">
        <v>17</v>
      </c>
      <c r="E5" s="93">
        <v>335.06000000000006</v>
      </c>
    </row>
    <row r="6" spans="3:5" ht="15.75">
      <c r="C6" s="81" t="s">
        <v>96</v>
      </c>
      <c r="D6" s="91">
        <v>1</v>
      </c>
      <c r="E6" s="93">
        <v>560</v>
      </c>
    </row>
    <row r="7" spans="3:5" ht="15.75">
      <c r="C7" s="82" t="s">
        <v>77</v>
      </c>
      <c r="D7" s="92">
        <f>SUM(D3:D6)</f>
        <v>42</v>
      </c>
      <c r="E7" s="92">
        <f>SUM(E3:E6)</f>
        <v>1602.1600000000003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6"/>
  <sheetViews>
    <sheetView topLeftCell="A13" zoomScale="115" zoomScaleNormal="115" workbookViewId="0">
      <selection activeCell="F30" activeCellId="8" sqref="F6 F8 F9 F12 F15 F20 F24 F27 F30"/>
    </sheetView>
  </sheetViews>
  <sheetFormatPr defaultRowHeight="15" outlineLevelRow="1"/>
  <cols>
    <col min="1" max="1" width="2.5703125" style="4" customWidth="1"/>
    <col min="2" max="2" width="52.5703125" bestFit="1" customWidth="1"/>
    <col min="3" max="3" width="12.42578125" style="47" bestFit="1" customWidth="1"/>
    <col min="4" max="6" width="17.140625" customWidth="1"/>
    <col min="7" max="7" width="12.7109375" style="58" customWidth="1"/>
    <col min="8" max="8" width="9.140625" style="4"/>
    <col min="9" max="9" width="28.7109375" style="4" customWidth="1"/>
    <col min="10" max="12" width="9.140625" style="4"/>
  </cols>
  <sheetData>
    <row r="1" spans="2:11" ht="15.75" thickBot="1">
      <c r="B1" s="4" t="s">
        <v>67</v>
      </c>
      <c r="C1" s="43"/>
      <c r="D1" s="4"/>
      <c r="E1" s="4"/>
      <c r="F1" s="4"/>
      <c r="G1" s="48"/>
    </row>
    <row r="2" spans="2:11" ht="38.25" thickBot="1">
      <c r="B2" s="5"/>
      <c r="C2" s="60" t="s">
        <v>64</v>
      </c>
      <c r="D2" s="100" t="s">
        <v>13</v>
      </c>
      <c r="E2" s="101"/>
      <c r="F2" s="102"/>
      <c r="G2" s="65" t="s">
        <v>74</v>
      </c>
    </row>
    <row r="3" spans="2:11" ht="14.25" customHeight="1">
      <c r="B3" s="106" t="s">
        <v>0</v>
      </c>
      <c r="C3" s="115" t="s">
        <v>62</v>
      </c>
      <c r="D3" s="112" t="s">
        <v>11</v>
      </c>
      <c r="E3" s="109" t="s">
        <v>12</v>
      </c>
      <c r="F3" s="103" t="s">
        <v>61</v>
      </c>
      <c r="G3" s="97" t="s">
        <v>63</v>
      </c>
      <c r="H3" s="96" t="s">
        <v>73</v>
      </c>
    </row>
    <row r="4" spans="2:11" ht="14.25" customHeight="1">
      <c r="B4" s="107"/>
      <c r="C4" s="116"/>
      <c r="D4" s="113"/>
      <c r="E4" s="110"/>
      <c r="F4" s="104"/>
      <c r="G4" s="98"/>
      <c r="H4" s="96"/>
    </row>
    <row r="5" spans="2:11" ht="14.25" customHeight="1" thickBot="1">
      <c r="B5" s="108"/>
      <c r="C5" s="117"/>
      <c r="D5" s="114"/>
      <c r="E5" s="111"/>
      <c r="F5" s="105"/>
      <c r="G5" s="99"/>
      <c r="H5" s="96"/>
    </row>
    <row r="6" spans="2:11" ht="18" thickBot="1">
      <c r="B6" s="16" t="s">
        <v>17</v>
      </c>
      <c r="C6" s="66">
        <f>C7</f>
        <v>22.8</v>
      </c>
      <c r="D6" s="17">
        <f>D7</f>
        <v>23.2</v>
      </c>
      <c r="E6" s="31">
        <f>E7</f>
        <v>0</v>
      </c>
      <c r="F6" s="32">
        <f>E6+D6</f>
        <v>23.2</v>
      </c>
      <c r="G6" s="49">
        <f>F6+C6</f>
        <v>46</v>
      </c>
    </row>
    <row r="7" spans="2:11" ht="15.75" outlineLevel="1" thickBot="1">
      <c r="B7" s="13" t="s">
        <v>23</v>
      </c>
      <c r="C7" s="67">
        <v>22.8</v>
      </c>
      <c r="D7" s="33">
        <v>23.2</v>
      </c>
      <c r="E7" s="34">
        <v>0</v>
      </c>
      <c r="F7" s="35">
        <f t="shared" ref="F7:F66" si="0">E7+D7</f>
        <v>23.2</v>
      </c>
      <c r="G7" s="50">
        <f t="shared" ref="G7:G66" si="1">F7+C7</f>
        <v>46</v>
      </c>
    </row>
    <row r="8" spans="2:11" ht="18" thickBot="1">
      <c r="B8" s="16" t="s">
        <v>18</v>
      </c>
      <c r="C8" s="66">
        <v>233.61</v>
      </c>
      <c r="D8" s="17">
        <v>557.39</v>
      </c>
      <c r="E8" s="31">
        <v>132</v>
      </c>
      <c r="F8" s="32">
        <f t="shared" si="0"/>
        <v>689.39</v>
      </c>
      <c r="G8" s="49">
        <f t="shared" si="1"/>
        <v>923</v>
      </c>
      <c r="I8" s="19" t="s">
        <v>66</v>
      </c>
      <c r="J8" s="4">
        <v>257.39</v>
      </c>
      <c r="K8" s="59">
        <f>D8-J8</f>
        <v>300</v>
      </c>
    </row>
    <row r="9" spans="2:11" ht="18" thickBot="1">
      <c r="B9" s="8" t="s">
        <v>1</v>
      </c>
      <c r="C9" s="66">
        <f>SUM(C10:C11)</f>
        <v>0</v>
      </c>
      <c r="D9" s="17">
        <f>SUM(D10:D11)</f>
        <v>95</v>
      </c>
      <c r="E9" s="31">
        <f>SUM(E10:E11)</f>
        <v>60</v>
      </c>
      <c r="F9" s="32">
        <f t="shared" si="0"/>
        <v>155</v>
      </c>
      <c r="G9" s="49">
        <f t="shared" si="1"/>
        <v>155</v>
      </c>
    </row>
    <row r="10" spans="2:11" outlineLevel="1">
      <c r="B10" s="7" t="s">
        <v>15</v>
      </c>
      <c r="C10" s="68">
        <v>0</v>
      </c>
      <c r="D10" s="11">
        <v>65</v>
      </c>
      <c r="E10" s="28">
        <v>40</v>
      </c>
      <c r="F10" s="20">
        <f t="shared" si="0"/>
        <v>105</v>
      </c>
      <c r="G10" s="51">
        <f t="shared" si="1"/>
        <v>105</v>
      </c>
    </row>
    <row r="11" spans="2:11" ht="15.75" outlineLevel="1" thickBot="1">
      <c r="B11" s="12" t="s">
        <v>70</v>
      </c>
      <c r="C11" s="69">
        <v>0</v>
      </c>
      <c r="D11" s="14">
        <v>30</v>
      </c>
      <c r="E11" s="27">
        <v>20</v>
      </c>
      <c r="F11" s="15">
        <f t="shared" si="0"/>
        <v>50</v>
      </c>
      <c r="G11" s="52">
        <f t="shared" si="1"/>
        <v>50</v>
      </c>
    </row>
    <row r="12" spans="2:11" ht="18" thickBot="1">
      <c r="B12" s="8" t="s">
        <v>5</v>
      </c>
      <c r="C12" s="66">
        <f>SUM(C13:C14)</f>
        <v>17.100000000000001</v>
      </c>
      <c r="D12" s="17">
        <f>SUM(D13:D14)</f>
        <v>69</v>
      </c>
      <c r="E12" s="31">
        <f>SUM(E13:E14)</f>
        <v>0</v>
      </c>
      <c r="F12" s="32">
        <f t="shared" si="0"/>
        <v>69</v>
      </c>
      <c r="G12" s="49">
        <f t="shared" si="1"/>
        <v>86.1</v>
      </c>
    </row>
    <row r="13" spans="2:11" outlineLevel="1">
      <c r="B13" s="10" t="s">
        <v>19</v>
      </c>
      <c r="C13" s="68">
        <v>0</v>
      </c>
      <c r="D13" s="11">
        <v>45</v>
      </c>
      <c r="E13" s="28">
        <v>0</v>
      </c>
      <c r="F13" s="20">
        <f t="shared" si="0"/>
        <v>45</v>
      </c>
      <c r="G13" s="51">
        <f t="shared" si="1"/>
        <v>45</v>
      </c>
    </row>
    <row r="14" spans="2:11" ht="15.75" outlineLevel="1" thickBot="1">
      <c r="B14" s="12" t="s">
        <v>20</v>
      </c>
      <c r="C14" s="69">
        <v>17.100000000000001</v>
      </c>
      <c r="D14" s="14">
        <v>24</v>
      </c>
      <c r="E14" s="27">
        <v>0</v>
      </c>
      <c r="F14" s="15">
        <f t="shared" si="0"/>
        <v>24</v>
      </c>
      <c r="G14" s="52">
        <f t="shared" si="1"/>
        <v>41.1</v>
      </c>
    </row>
    <row r="15" spans="2:11" ht="18" thickBot="1">
      <c r="B15" s="8" t="s">
        <v>6</v>
      </c>
      <c r="C15" s="66">
        <f>SUM(C16:C19)</f>
        <v>36.299999999999997</v>
      </c>
      <c r="D15" s="17">
        <f>SUM(D16:D19)</f>
        <v>32.72</v>
      </c>
      <c r="E15" s="31">
        <f>SUM(E16:E19)</f>
        <v>0</v>
      </c>
      <c r="F15" s="32">
        <f t="shared" si="0"/>
        <v>32.72</v>
      </c>
      <c r="G15" s="49">
        <f t="shared" si="1"/>
        <v>69.02</v>
      </c>
    </row>
    <row r="16" spans="2:11" outlineLevel="1">
      <c r="B16" s="10" t="s">
        <v>10</v>
      </c>
      <c r="C16" s="68">
        <v>9.75</v>
      </c>
      <c r="D16" s="11">
        <v>4.72</v>
      </c>
      <c r="E16" s="28">
        <v>0</v>
      </c>
      <c r="F16" s="20">
        <f t="shared" si="0"/>
        <v>4.72</v>
      </c>
      <c r="G16" s="51">
        <f t="shared" si="1"/>
        <v>14.469999999999999</v>
      </c>
    </row>
    <row r="17" spans="2:9" outlineLevel="1">
      <c r="B17" s="12" t="s">
        <v>69</v>
      </c>
      <c r="C17" s="69">
        <v>12</v>
      </c>
      <c r="D17" s="14">
        <v>10</v>
      </c>
      <c r="E17" s="27">
        <v>0</v>
      </c>
      <c r="F17" s="15">
        <f t="shared" si="0"/>
        <v>10</v>
      </c>
      <c r="G17" s="52">
        <f t="shared" si="1"/>
        <v>22</v>
      </c>
    </row>
    <row r="18" spans="2:9" outlineLevel="1">
      <c r="B18" s="12" t="s">
        <v>21</v>
      </c>
      <c r="C18" s="69">
        <v>0</v>
      </c>
      <c r="D18" s="14">
        <v>6</v>
      </c>
      <c r="E18" s="27">
        <v>0</v>
      </c>
      <c r="F18" s="15">
        <f t="shared" si="0"/>
        <v>6</v>
      </c>
      <c r="G18" s="52">
        <f t="shared" si="1"/>
        <v>6</v>
      </c>
    </row>
    <row r="19" spans="2:9" ht="15.75" outlineLevel="1" thickBot="1">
      <c r="B19" s="12" t="s">
        <v>22</v>
      </c>
      <c r="C19" s="69">
        <v>14.55</v>
      </c>
      <c r="D19" s="14">
        <v>12</v>
      </c>
      <c r="E19" s="27">
        <v>0</v>
      </c>
      <c r="F19" s="15">
        <f t="shared" si="0"/>
        <v>12</v>
      </c>
      <c r="G19" s="52">
        <f t="shared" si="1"/>
        <v>26.55</v>
      </c>
      <c r="I19" s="19" t="s">
        <v>65</v>
      </c>
    </row>
    <row r="20" spans="2:9" ht="18" thickBot="1">
      <c r="B20" s="8" t="s">
        <v>3</v>
      </c>
      <c r="C20" s="66">
        <f>SUM(C21:C23)</f>
        <v>33.549999999999997</v>
      </c>
      <c r="D20" s="17">
        <f>SUM(D21:D23)</f>
        <v>46.2</v>
      </c>
      <c r="E20" s="31">
        <f>SUM(E21:E23)</f>
        <v>0</v>
      </c>
      <c r="F20" s="32">
        <f t="shared" si="0"/>
        <v>46.2</v>
      </c>
      <c r="G20" s="49">
        <f t="shared" si="1"/>
        <v>79.75</v>
      </c>
    </row>
    <row r="21" spans="2:9" outlineLevel="1">
      <c r="B21" s="10" t="s">
        <v>71</v>
      </c>
      <c r="C21" s="68">
        <v>8.25</v>
      </c>
      <c r="D21" s="11">
        <v>0</v>
      </c>
      <c r="E21" s="28">
        <v>0</v>
      </c>
      <c r="F21" s="20">
        <f t="shared" si="0"/>
        <v>0</v>
      </c>
      <c r="G21" s="51">
        <f t="shared" si="1"/>
        <v>8.25</v>
      </c>
    </row>
    <row r="22" spans="2:9" outlineLevel="1">
      <c r="B22" s="13" t="s">
        <v>72</v>
      </c>
      <c r="C22" s="67">
        <v>0</v>
      </c>
      <c r="D22" s="33">
        <v>23.1</v>
      </c>
      <c r="E22" s="34">
        <v>0</v>
      </c>
      <c r="F22" s="35">
        <f t="shared" si="0"/>
        <v>23.1</v>
      </c>
      <c r="G22" s="50">
        <f t="shared" si="1"/>
        <v>23.1</v>
      </c>
    </row>
    <row r="23" spans="2:9" ht="15.75" outlineLevel="1" thickBot="1">
      <c r="B23" s="6" t="s">
        <v>24</v>
      </c>
      <c r="C23" s="70">
        <v>25.3</v>
      </c>
      <c r="D23" s="36">
        <v>23.1</v>
      </c>
      <c r="E23" s="37">
        <v>0</v>
      </c>
      <c r="F23" s="38">
        <f t="shared" si="0"/>
        <v>23.1</v>
      </c>
      <c r="G23" s="53">
        <f t="shared" si="1"/>
        <v>48.400000000000006</v>
      </c>
    </row>
    <row r="24" spans="2:9" ht="18" thickBot="1">
      <c r="B24" s="8" t="s">
        <v>4</v>
      </c>
      <c r="C24" s="66">
        <f>SUM(C25:C26)</f>
        <v>14.23</v>
      </c>
      <c r="D24" s="17">
        <f>SUM(D25:D26)</f>
        <v>2.5</v>
      </c>
      <c r="E24" s="31">
        <f>SUM(E25:E26)</f>
        <v>0</v>
      </c>
      <c r="F24" s="32">
        <f t="shared" si="0"/>
        <v>2.5</v>
      </c>
      <c r="G24" s="49">
        <f t="shared" si="1"/>
        <v>16.73</v>
      </c>
    </row>
    <row r="25" spans="2:9" outlineLevel="1">
      <c r="B25" s="7" t="s">
        <v>10</v>
      </c>
      <c r="C25" s="68">
        <v>12</v>
      </c>
      <c r="D25" s="11">
        <v>2.5</v>
      </c>
      <c r="E25" s="28">
        <v>0</v>
      </c>
      <c r="F25" s="20">
        <f t="shared" si="0"/>
        <v>2.5</v>
      </c>
      <c r="G25" s="51">
        <f t="shared" si="1"/>
        <v>14.5</v>
      </c>
    </row>
    <row r="26" spans="2:9" ht="15.75" outlineLevel="1" thickBot="1">
      <c r="B26" s="9" t="s">
        <v>16</v>
      </c>
      <c r="C26" s="69">
        <v>2.23</v>
      </c>
      <c r="D26" s="14">
        <v>0</v>
      </c>
      <c r="E26" s="27">
        <v>0</v>
      </c>
      <c r="F26" s="15">
        <f t="shared" si="0"/>
        <v>0</v>
      </c>
      <c r="G26" s="52">
        <f t="shared" si="1"/>
        <v>2.23</v>
      </c>
    </row>
    <row r="27" spans="2:9" ht="18" thickBot="1">
      <c r="B27" s="8" t="s">
        <v>8</v>
      </c>
      <c r="C27" s="66">
        <f>SUM(C28:C29)</f>
        <v>19.5</v>
      </c>
      <c r="D27" s="17">
        <f>SUM(D28:D29)</f>
        <v>16.62</v>
      </c>
      <c r="E27" s="31">
        <f>SUM(E28:E29)</f>
        <v>1.32</v>
      </c>
      <c r="F27" s="32">
        <f t="shared" si="0"/>
        <v>17.940000000000001</v>
      </c>
      <c r="G27" s="49">
        <f t="shared" si="1"/>
        <v>37.44</v>
      </c>
      <c r="H27" s="4">
        <f>3.66-12</f>
        <v>-8.34</v>
      </c>
    </row>
    <row r="28" spans="2:9" outlineLevel="1">
      <c r="B28" s="10" t="s">
        <v>10</v>
      </c>
      <c r="C28" s="68">
        <v>7.24</v>
      </c>
      <c r="D28" s="11">
        <v>4.74</v>
      </c>
      <c r="E28" s="28">
        <v>0</v>
      </c>
      <c r="F28" s="20">
        <f t="shared" si="0"/>
        <v>4.74</v>
      </c>
      <c r="G28" s="51">
        <f t="shared" si="1"/>
        <v>11.98</v>
      </c>
    </row>
    <row r="29" spans="2:9" ht="15.75" outlineLevel="1" thickBot="1">
      <c r="B29" s="12" t="s">
        <v>25</v>
      </c>
      <c r="C29" s="69">
        <v>12.26</v>
      </c>
      <c r="D29" s="14">
        <v>11.88</v>
      </c>
      <c r="E29" s="27">
        <v>1.32</v>
      </c>
      <c r="F29" s="15">
        <f t="shared" si="0"/>
        <v>13.200000000000001</v>
      </c>
      <c r="G29" s="52">
        <f t="shared" si="1"/>
        <v>25.46</v>
      </c>
    </row>
    <row r="30" spans="2:9" ht="18" thickBot="1">
      <c r="B30" s="8" t="s">
        <v>2</v>
      </c>
      <c r="C30" s="66">
        <f>SUM(C31:C32)</f>
        <v>7.36</v>
      </c>
      <c r="D30" s="17">
        <f>SUM(D31:D32)</f>
        <v>181.6</v>
      </c>
      <c r="E30" s="31">
        <f>SUM(E31:E32)</f>
        <v>380</v>
      </c>
      <c r="F30" s="32">
        <f t="shared" si="0"/>
        <v>561.6</v>
      </c>
      <c r="G30" s="49">
        <f t="shared" si="1"/>
        <v>568.96</v>
      </c>
    </row>
    <row r="31" spans="2:9" outlineLevel="1">
      <c r="B31" s="10" t="s">
        <v>10</v>
      </c>
      <c r="C31" s="68">
        <v>7.36</v>
      </c>
      <c r="D31" s="11">
        <v>1.6</v>
      </c>
      <c r="E31" s="28">
        <v>0</v>
      </c>
      <c r="F31" s="20">
        <f t="shared" si="0"/>
        <v>1.6</v>
      </c>
      <c r="G31" s="51">
        <f t="shared" si="1"/>
        <v>8.9600000000000009</v>
      </c>
    </row>
    <row r="32" spans="2:9" ht="15.75" outlineLevel="1" thickBot="1">
      <c r="B32" s="12" t="s">
        <v>26</v>
      </c>
      <c r="C32" s="69">
        <v>0</v>
      </c>
      <c r="D32" s="14">
        <v>180</v>
      </c>
      <c r="E32" s="27">
        <v>380</v>
      </c>
      <c r="F32" s="15">
        <f t="shared" si="0"/>
        <v>560</v>
      </c>
      <c r="G32" s="52">
        <f t="shared" si="1"/>
        <v>560</v>
      </c>
    </row>
    <row r="33" spans="2:9" ht="18" thickBot="1">
      <c r="B33" s="8" t="s">
        <v>27</v>
      </c>
      <c r="C33" s="66">
        <v>0</v>
      </c>
      <c r="D33" s="17">
        <v>4.5999999999999996</v>
      </c>
      <c r="E33" s="31">
        <v>0</v>
      </c>
      <c r="F33" s="32">
        <f t="shared" si="0"/>
        <v>4.5999999999999996</v>
      </c>
      <c r="G33" s="49">
        <f t="shared" si="1"/>
        <v>4.5999999999999996</v>
      </c>
    </row>
    <row r="34" spans="2:9" ht="18" thickBot="1">
      <c r="B34" s="18" t="s">
        <v>7</v>
      </c>
      <c r="C34" s="71">
        <v>4.12</v>
      </c>
      <c r="D34" s="39">
        <v>26.88</v>
      </c>
      <c r="E34" s="40">
        <v>0</v>
      </c>
      <c r="F34" s="41">
        <f t="shared" si="0"/>
        <v>26.88</v>
      </c>
      <c r="G34" s="54">
        <f t="shared" si="1"/>
        <v>31</v>
      </c>
    </row>
    <row r="35" spans="2:9" ht="18" thickBot="1">
      <c r="B35" s="8" t="s">
        <v>45</v>
      </c>
      <c r="C35" s="66">
        <f>SUM(C36:C52)</f>
        <v>202.45999999999998</v>
      </c>
      <c r="D35" s="17">
        <f>SUM(D36:D52)</f>
        <v>125.14999999999999</v>
      </c>
      <c r="E35" s="31">
        <f>SUM(E36:E52)</f>
        <v>27</v>
      </c>
      <c r="F35" s="32">
        <f t="shared" si="0"/>
        <v>152.14999999999998</v>
      </c>
      <c r="G35" s="49">
        <f t="shared" si="1"/>
        <v>354.60999999999996</v>
      </c>
    </row>
    <row r="36" spans="2:9" outlineLevel="1">
      <c r="B36" s="10" t="s">
        <v>28</v>
      </c>
      <c r="C36" s="68">
        <v>0</v>
      </c>
      <c r="D36" s="11">
        <v>4.82</v>
      </c>
      <c r="E36" s="28">
        <v>0</v>
      </c>
      <c r="F36" s="20">
        <f t="shared" si="0"/>
        <v>4.82</v>
      </c>
      <c r="G36" s="51">
        <f t="shared" si="1"/>
        <v>4.82</v>
      </c>
    </row>
    <row r="37" spans="2:9" outlineLevel="1">
      <c r="B37" s="12" t="s">
        <v>29</v>
      </c>
      <c r="C37" s="69">
        <v>0</v>
      </c>
      <c r="D37" s="14">
        <v>4.82</v>
      </c>
      <c r="E37" s="27">
        <v>0</v>
      </c>
      <c r="F37" s="15">
        <f t="shared" si="0"/>
        <v>4.82</v>
      </c>
      <c r="G37" s="52">
        <f t="shared" si="1"/>
        <v>4.82</v>
      </c>
    </row>
    <row r="38" spans="2:9" outlineLevel="1">
      <c r="B38" s="12" t="s">
        <v>30</v>
      </c>
      <c r="C38" s="69">
        <v>0</v>
      </c>
      <c r="D38" s="14">
        <v>15.26</v>
      </c>
      <c r="E38" s="27">
        <v>7</v>
      </c>
      <c r="F38" s="15">
        <f t="shared" si="0"/>
        <v>22.259999999999998</v>
      </c>
      <c r="G38" s="52">
        <f t="shared" si="1"/>
        <v>22.259999999999998</v>
      </c>
    </row>
    <row r="39" spans="2:9" outlineLevel="1">
      <c r="B39" s="12" t="s">
        <v>31</v>
      </c>
      <c r="C39" s="69">
        <v>0</v>
      </c>
      <c r="D39" s="14">
        <v>4.5199999999999996</v>
      </c>
      <c r="E39" s="27">
        <v>16</v>
      </c>
      <c r="F39" s="15">
        <f t="shared" si="0"/>
        <v>20.52</v>
      </c>
      <c r="G39" s="52">
        <f t="shared" si="1"/>
        <v>20.52</v>
      </c>
    </row>
    <row r="40" spans="2:9" outlineLevel="1">
      <c r="B40" s="12" t="s">
        <v>32</v>
      </c>
      <c r="C40" s="69">
        <v>0</v>
      </c>
      <c r="D40" s="14">
        <v>9.8699999999999992</v>
      </c>
      <c r="E40" s="27">
        <v>4</v>
      </c>
      <c r="F40" s="15">
        <f t="shared" si="0"/>
        <v>13.87</v>
      </c>
      <c r="G40" s="52">
        <f t="shared" si="1"/>
        <v>13.87</v>
      </c>
    </row>
    <row r="41" spans="2:9" outlineLevel="1">
      <c r="B41" s="12" t="s">
        <v>33</v>
      </c>
      <c r="C41" s="69">
        <v>0</v>
      </c>
      <c r="D41" s="14">
        <v>4.8600000000000003</v>
      </c>
      <c r="E41" s="27">
        <v>0</v>
      </c>
      <c r="F41" s="15">
        <f t="shared" si="0"/>
        <v>4.8600000000000003</v>
      </c>
      <c r="G41" s="52">
        <f t="shared" si="1"/>
        <v>4.8600000000000003</v>
      </c>
    </row>
    <row r="42" spans="2:9" outlineLevel="1">
      <c r="B42" s="12" t="s">
        <v>34</v>
      </c>
      <c r="C42" s="69">
        <v>0</v>
      </c>
      <c r="D42" s="14">
        <v>4.1500000000000004</v>
      </c>
      <c r="E42" s="27">
        <v>0</v>
      </c>
      <c r="F42" s="15">
        <f t="shared" si="0"/>
        <v>4.1500000000000004</v>
      </c>
      <c r="G42" s="52">
        <f t="shared" si="1"/>
        <v>4.1500000000000004</v>
      </c>
    </row>
    <row r="43" spans="2:9" outlineLevel="1">
      <c r="B43" s="12" t="s">
        <v>35</v>
      </c>
      <c r="C43" s="69">
        <v>6.28</v>
      </c>
      <c r="D43" s="14">
        <v>3.05</v>
      </c>
      <c r="E43" s="27">
        <v>0</v>
      </c>
      <c r="F43" s="15">
        <f t="shared" si="0"/>
        <v>3.05</v>
      </c>
      <c r="G43" s="52">
        <f t="shared" si="1"/>
        <v>9.33</v>
      </c>
    </row>
    <row r="44" spans="2:9" outlineLevel="1">
      <c r="B44" s="12" t="s">
        <v>36</v>
      </c>
      <c r="C44" s="69">
        <v>6.57</v>
      </c>
      <c r="D44" s="14">
        <v>1.61</v>
      </c>
      <c r="E44" s="27">
        <v>0</v>
      </c>
      <c r="F44" s="15">
        <f t="shared" si="0"/>
        <v>1.61</v>
      </c>
      <c r="G44" s="52">
        <f t="shared" si="1"/>
        <v>8.18</v>
      </c>
      <c r="I44" s="61" t="s">
        <v>46</v>
      </c>
    </row>
    <row r="45" spans="2:9" outlineLevel="1">
      <c r="B45" s="12" t="s">
        <v>37</v>
      </c>
      <c r="C45" s="69">
        <v>26.67</v>
      </c>
      <c r="D45" s="14">
        <v>1.29</v>
      </c>
      <c r="E45" s="27">
        <v>0</v>
      </c>
      <c r="F45" s="15">
        <f t="shared" si="0"/>
        <v>1.29</v>
      </c>
      <c r="G45" s="52">
        <f t="shared" si="1"/>
        <v>27.96</v>
      </c>
      <c r="I45" s="61" t="s">
        <v>46</v>
      </c>
    </row>
    <row r="46" spans="2:9" outlineLevel="1">
      <c r="B46" s="12" t="s">
        <v>39</v>
      </c>
      <c r="C46" s="69">
        <v>24.76</v>
      </c>
      <c r="D46" s="14">
        <v>2.5099999999999998</v>
      </c>
      <c r="E46" s="27">
        <v>0</v>
      </c>
      <c r="F46" s="15">
        <f t="shared" si="0"/>
        <v>2.5099999999999998</v>
      </c>
      <c r="G46" s="52">
        <f t="shared" si="1"/>
        <v>27.270000000000003</v>
      </c>
      <c r="I46" s="61" t="s">
        <v>68</v>
      </c>
    </row>
    <row r="47" spans="2:9" outlineLevel="1">
      <c r="B47" s="12" t="s">
        <v>40</v>
      </c>
      <c r="C47" s="69">
        <v>28.32</v>
      </c>
      <c r="D47" s="14">
        <v>1.8</v>
      </c>
      <c r="E47" s="27">
        <v>0</v>
      </c>
      <c r="F47" s="15">
        <f t="shared" si="0"/>
        <v>1.8</v>
      </c>
      <c r="G47" s="52">
        <f t="shared" si="1"/>
        <v>30.12</v>
      </c>
      <c r="I47" s="62"/>
    </row>
    <row r="48" spans="2:9" outlineLevel="1">
      <c r="B48" s="12" t="s">
        <v>41</v>
      </c>
      <c r="C48" s="69">
        <v>24.04</v>
      </c>
      <c r="D48" s="14">
        <v>0.65</v>
      </c>
      <c r="E48" s="27">
        <v>0</v>
      </c>
      <c r="F48" s="15">
        <f t="shared" si="0"/>
        <v>0.65</v>
      </c>
      <c r="G48" s="52">
        <f t="shared" si="1"/>
        <v>24.689999999999998</v>
      </c>
      <c r="I48" s="62"/>
    </row>
    <row r="49" spans="2:9" outlineLevel="1">
      <c r="B49" s="12" t="s">
        <v>42</v>
      </c>
      <c r="C49" s="69">
        <v>23.6</v>
      </c>
      <c r="D49" s="14">
        <v>2.38</v>
      </c>
      <c r="E49" s="27">
        <v>0</v>
      </c>
      <c r="F49" s="15">
        <f t="shared" si="0"/>
        <v>2.38</v>
      </c>
      <c r="G49" s="52">
        <f t="shared" si="1"/>
        <v>25.98</v>
      </c>
      <c r="I49" s="62"/>
    </row>
    <row r="50" spans="2:9" outlineLevel="1">
      <c r="B50" s="12" t="s">
        <v>38</v>
      </c>
      <c r="C50" s="69">
        <v>18.29</v>
      </c>
      <c r="D50" s="14">
        <v>2.5299999999999998</v>
      </c>
      <c r="E50" s="27">
        <v>0</v>
      </c>
      <c r="F50" s="15">
        <f t="shared" si="0"/>
        <v>2.5299999999999998</v>
      </c>
      <c r="G50" s="52">
        <f t="shared" si="1"/>
        <v>20.82</v>
      </c>
      <c r="I50" s="62"/>
    </row>
    <row r="51" spans="2:9" outlineLevel="1">
      <c r="B51" s="12" t="s">
        <v>43</v>
      </c>
      <c r="C51" s="69">
        <v>36.93</v>
      </c>
      <c r="D51" s="14">
        <v>2</v>
      </c>
      <c r="E51" s="27">
        <v>0</v>
      </c>
      <c r="F51" s="15">
        <f t="shared" si="0"/>
        <v>2</v>
      </c>
      <c r="G51" s="52">
        <f t="shared" si="1"/>
        <v>38.93</v>
      </c>
      <c r="I51" s="61" t="s">
        <v>46</v>
      </c>
    </row>
    <row r="52" spans="2:9" ht="15.75" outlineLevel="1" thickBot="1">
      <c r="B52" s="12" t="s">
        <v>44</v>
      </c>
      <c r="C52" s="69">
        <v>7</v>
      </c>
      <c r="D52" s="14">
        <v>59.03</v>
      </c>
      <c r="E52" s="27">
        <v>0</v>
      </c>
      <c r="F52" s="15">
        <f t="shared" si="0"/>
        <v>59.03</v>
      </c>
      <c r="G52" s="52">
        <f t="shared" si="1"/>
        <v>66.03</v>
      </c>
    </row>
    <row r="53" spans="2:9" ht="18" thickBot="1">
      <c r="B53" s="8" t="s">
        <v>9</v>
      </c>
      <c r="C53" s="66">
        <f>SUM(C54:C66)</f>
        <v>5.75</v>
      </c>
      <c r="D53" s="17">
        <f>SUM(D54:D66)</f>
        <v>80.540000000000006</v>
      </c>
      <c r="E53" s="31">
        <f>SUM(E54:E66)</f>
        <v>10</v>
      </c>
      <c r="F53" s="32">
        <f t="shared" si="0"/>
        <v>90.54</v>
      </c>
      <c r="G53" s="49">
        <f t="shared" si="1"/>
        <v>96.29</v>
      </c>
    </row>
    <row r="54" spans="2:9" outlineLevel="1">
      <c r="B54" s="21" t="s">
        <v>48</v>
      </c>
      <c r="C54" s="45">
        <v>0.44</v>
      </c>
      <c r="D54" s="22">
        <v>6.96</v>
      </c>
      <c r="E54" s="29">
        <v>0</v>
      </c>
      <c r="F54" s="23">
        <f t="shared" si="0"/>
        <v>6.96</v>
      </c>
      <c r="G54" s="55">
        <f t="shared" si="1"/>
        <v>7.4</v>
      </c>
    </row>
    <row r="55" spans="2:9" outlineLevel="1">
      <c r="B55" s="12" t="s">
        <v>49</v>
      </c>
      <c r="C55" s="44">
        <v>0.46</v>
      </c>
      <c r="D55" s="14">
        <v>5.94</v>
      </c>
      <c r="E55" s="27">
        <v>0</v>
      </c>
      <c r="F55" s="15">
        <f t="shared" si="0"/>
        <v>5.94</v>
      </c>
      <c r="G55" s="52">
        <f t="shared" si="1"/>
        <v>6.4</v>
      </c>
    </row>
    <row r="56" spans="2:9" outlineLevel="1">
      <c r="B56" s="12" t="s">
        <v>50</v>
      </c>
      <c r="C56" s="44">
        <v>0.5</v>
      </c>
      <c r="D56" s="14">
        <v>12.1</v>
      </c>
      <c r="E56" s="27">
        <v>0</v>
      </c>
      <c r="F56" s="15">
        <f t="shared" si="0"/>
        <v>12.1</v>
      </c>
      <c r="G56" s="52">
        <f t="shared" si="1"/>
        <v>12.6</v>
      </c>
    </row>
    <row r="57" spans="2:9" outlineLevel="1">
      <c r="B57" s="12" t="s">
        <v>51</v>
      </c>
      <c r="C57" s="44">
        <v>0.5</v>
      </c>
      <c r="D57" s="14">
        <v>8.5</v>
      </c>
      <c r="E57" s="27">
        <v>0</v>
      </c>
      <c r="F57" s="15">
        <f t="shared" si="0"/>
        <v>8.5</v>
      </c>
      <c r="G57" s="52">
        <f t="shared" si="1"/>
        <v>9</v>
      </c>
    </row>
    <row r="58" spans="2:9" outlineLevel="1">
      <c r="B58" s="12" t="s">
        <v>60</v>
      </c>
      <c r="C58" s="44">
        <v>0</v>
      </c>
      <c r="D58" s="14">
        <v>4.0999999999999996</v>
      </c>
      <c r="E58" s="27">
        <v>0</v>
      </c>
      <c r="F58" s="15">
        <f t="shared" si="0"/>
        <v>4.0999999999999996</v>
      </c>
      <c r="G58" s="52">
        <f t="shared" si="1"/>
        <v>4.0999999999999996</v>
      </c>
      <c r="I58" s="19" t="s">
        <v>47</v>
      </c>
    </row>
    <row r="59" spans="2:9" outlineLevel="1">
      <c r="B59" s="12" t="s">
        <v>52</v>
      </c>
      <c r="C59" s="44">
        <v>0.46</v>
      </c>
      <c r="D59" s="14">
        <v>5.65</v>
      </c>
      <c r="E59" s="27">
        <v>0</v>
      </c>
      <c r="F59" s="15">
        <f t="shared" si="0"/>
        <v>5.65</v>
      </c>
      <c r="G59" s="52">
        <f t="shared" si="1"/>
        <v>6.11</v>
      </c>
    </row>
    <row r="60" spans="2:9" outlineLevel="1">
      <c r="B60" s="12" t="s">
        <v>53</v>
      </c>
      <c r="C60" s="44">
        <v>0.48</v>
      </c>
      <c r="D60" s="14">
        <v>5.62</v>
      </c>
      <c r="E60" s="27">
        <v>0</v>
      </c>
      <c r="F60" s="15">
        <f t="shared" si="0"/>
        <v>5.62</v>
      </c>
      <c r="G60" s="52">
        <f t="shared" si="1"/>
        <v>6.1</v>
      </c>
    </row>
    <row r="61" spans="2:9" outlineLevel="1">
      <c r="B61" s="12" t="s">
        <v>54</v>
      </c>
      <c r="C61" s="44">
        <v>0.44</v>
      </c>
      <c r="D61" s="14">
        <v>12.56</v>
      </c>
      <c r="E61" s="27">
        <v>0</v>
      </c>
      <c r="F61" s="15">
        <f t="shared" si="0"/>
        <v>12.56</v>
      </c>
      <c r="G61" s="52">
        <f t="shared" si="1"/>
        <v>13</v>
      </c>
    </row>
    <row r="62" spans="2:9" outlineLevel="1">
      <c r="B62" s="12" t="s">
        <v>55</v>
      </c>
      <c r="C62" s="44">
        <v>0</v>
      </c>
      <c r="D62" s="14">
        <v>4.5</v>
      </c>
      <c r="E62" s="27">
        <v>3</v>
      </c>
      <c r="F62" s="15">
        <f t="shared" si="0"/>
        <v>7.5</v>
      </c>
      <c r="G62" s="52">
        <f t="shared" si="1"/>
        <v>7.5</v>
      </c>
    </row>
    <row r="63" spans="2:9" outlineLevel="1">
      <c r="B63" s="12" t="s">
        <v>56</v>
      </c>
      <c r="C63" s="44">
        <v>0</v>
      </c>
      <c r="D63" s="14">
        <v>5.5</v>
      </c>
      <c r="E63" s="27">
        <v>2</v>
      </c>
      <c r="F63" s="15">
        <f t="shared" si="0"/>
        <v>7.5</v>
      </c>
      <c r="G63" s="52">
        <f t="shared" si="1"/>
        <v>7.5</v>
      </c>
    </row>
    <row r="64" spans="2:9" outlineLevel="1">
      <c r="B64" s="12" t="s">
        <v>57</v>
      </c>
      <c r="C64" s="44">
        <v>0</v>
      </c>
      <c r="D64" s="14">
        <v>3.21</v>
      </c>
      <c r="E64" s="27">
        <v>1</v>
      </c>
      <c r="F64" s="15">
        <f t="shared" si="0"/>
        <v>4.21</v>
      </c>
      <c r="G64" s="52">
        <f t="shared" si="1"/>
        <v>4.21</v>
      </c>
    </row>
    <row r="65" spans="2:7" outlineLevel="1">
      <c r="B65" s="12" t="s">
        <v>58</v>
      </c>
      <c r="C65" s="44">
        <v>0</v>
      </c>
      <c r="D65" s="14">
        <v>5.9</v>
      </c>
      <c r="E65" s="27">
        <v>4</v>
      </c>
      <c r="F65" s="15">
        <f t="shared" si="0"/>
        <v>9.9</v>
      </c>
      <c r="G65" s="52">
        <f t="shared" si="1"/>
        <v>9.9</v>
      </c>
    </row>
    <row r="66" spans="2:7" ht="15.75" outlineLevel="1" thickBot="1">
      <c r="B66" s="24" t="s">
        <v>59</v>
      </c>
      <c r="C66" s="46">
        <v>2.4700000000000002</v>
      </c>
      <c r="D66" s="25">
        <v>0</v>
      </c>
      <c r="E66" s="30">
        <v>0</v>
      </c>
      <c r="F66" s="26">
        <f t="shared" si="0"/>
        <v>0</v>
      </c>
      <c r="G66" s="56">
        <f t="shared" si="1"/>
        <v>2.4700000000000002</v>
      </c>
    </row>
    <row r="67" spans="2:7" s="4" customFormat="1" ht="18" thickBot="1">
      <c r="B67" s="8" t="s">
        <v>75</v>
      </c>
      <c r="C67" s="66">
        <f>C68</f>
        <v>0</v>
      </c>
      <c r="D67" s="17">
        <f>D68</f>
        <v>23</v>
      </c>
      <c r="E67" s="31">
        <f>E68</f>
        <v>0</v>
      </c>
      <c r="F67" s="32">
        <f>E67+D67</f>
        <v>23</v>
      </c>
      <c r="G67" s="49">
        <f>F67+C67</f>
        <v>23</v>
      </c>
    </row>
    <row r="68" spans="2:7" s="4" customFormat="1" ht="15.75" outlineLevel="1" thickBot="1">
      <c r="B68" s="73" t="s">
        <v>76</v>
      </c>
      <c r="C68" s="74">
        <v>0</v>
      </c>
      <c r="D68" s="75">
        <v>23</v>
      </c>
      <c r="E68" s="76">
        <v>0</v>
      </c>
      <c r="F68" s="77">
        <f>E68+D68</f>
        <v>23</v>
      </c>
      <c r="G68" s="78">
        <f>F68+C68</f>
        <v>23</v>
      </c>
    </row>
    <row r="69" spans="2:7" s="4" customFormat="1" ht="10.5" customHeight="1" thickBot="1">
      <c r="B69" s="1"/>
      <c r="C69" s="63"/>
      <c r="D69" s="1"/>
      <c r="E69" s="2"/>
      <c r="F69" s="2"/>
      <c r="G69" s="57"/>
    </row>
    <row r="70" spans="2:7" ht="18" thickBot="1">
      <c r="B70" s="3" t="s">
        <v>14</v>
      </c>
      <c r="C70" s="72">
        <f>C6+C8+C9+C12+C15+C20+C24+C27+C30+C33+C34+C35+C53+C67</f>
        <v>596.78000000000009</v>
      </c>
      <c r="D70" s="42">
        <f>D6+D8+D9+D12+D15+D20+D24+D27+D30+D33+D34+D35+D53+D67</f>
        <v>1284.4000000000001</v>
      </c>
      <c r="E70" s="42">
        <f>E6+E8+E9+E12+E15+E20+E24+E27+E30+E33+E34+E35+E53+E67</f>
        <v>610.31999999999994</v>
      </c>
      <c r="F70" s="42">
        <f>F6+F8+F9+F12+F15+F20+F24+F27+F30+F33+F34+F35+F53+F67</f>
        <v>1894.7200000000003</v>
      </c>
      <c r="G70" s="64">
        <f>G6+G8+G9+G12+G15+G20+G24+G27+G30+G33+G34+G35+G53+G67</f>
        <v>2491.5</v>
      </c>
    </row>
    <row r="71" spans="2:7" s="4" customFormat="1">
      <c r="C71" s="43"/>
      <c r="G71" s="48"/>
    </row>
    <row r="72" spans="2:7" s="4" customFormat="1">
      <c r="C72" s="43"/>
      <c r="G72" s="48"/>
    </row>
    <row r="73" spans="2:7" s="4" customFormat="1">
      <c r="C73" s="43"/>
      <c r="G73" s="48"/>
    </row>
    <row r="74" spans="2:7" s="4" customFormat="1">
      <c r="C74" s="43"/>
      <c r="G74" s="48"/>
    </row>
    <row r="75" spans="2:7" s="4" customFormat="1">
      <c r="C75" s="43"/>
      <c r="G75" s="48"/>
    </row>
    <row r="76" spans="2:7" s="4" customFormat="1">
      <c r="C76" s="43"/>
      <c r="G76" s="48"/>
    </row>
    <row r="77" spans="2:7" s="4" customFormat="1">
      <c r="C77" s="43"/>
      <c r="G77" s="48"/>
    </row>
    <row r="78" spans="2:7" s="4" customFormat="1">
      <c r="C78" s="43"/>
      <c r="G78" s="48"/>
    </row>
    <row r="79" spans="2:7" s="4" customFormat="1">
      <c r="C79" s="43"/>
      <c r="G79" s="48"/>
    </row>
    <row r="80" spans="2:7" s="4" customFormat="1">
      <c r="C80" s="43"/>
      <c r="G80" s="48"/>
    </row>
    <row r="81" spans="3:7" s="4" customFormat="1">
      <c r="C81" s="43"/>
      <c r="G81" s="48"/>
    </row>
    <row r="82" spans="3:7" s="4" customFormat="1">
      <c r="C82" s="43"/>
      <c r="G82" s="48"/>
    </row>
    <row r="83" spans="3:7" s="4" customFormat="1">
      <c r="C83" s="43"/>
      <c r="G83" s="48"/>
    </row>
    <row r="84" spans="3:7" s="4" customFormat="1">
      <c r="C84" s="43"/>
      <c r="G84" s="48"/>
    </row>
    <row r="85" spans="3:7" s="4" customFormat="1">
      <c r="C85" s="43"/>
      <c r="G85" s="48"/>
    </row>
    <row r="86" spans="3:7" s="4" customFormat="1">
      <c r="C86" s="43"/>
      <c r="G86" s="48"/>
    </row>
    <row r="87" spans="3:7" s="4" customFormat="1">
      <c r="C87" s="43"/>
      <c r="G87" s="48"/>
    </row>
    <row r="88" spans="3:7" s="4" customFormat="1">
      <c r="C88" s="43"/>
      <c r="G88" s="48"/>
    </row>
    <row r="89" spans="3:7" s="4" customFormat="1">
      <c r="C89" s="43"/>
      <c r="G89" s="48"/>
    </row>
    <row r="90" spans="3:7" s="4" customFormat="1">
      <c r="C90" s="43"/>
      <c r="G90" s="48"/>
    </row>
    <row r="91" spans="3:7" s="4" customFormat="1">
      <c r="C91" s="43"/>
      <c r="G91" s="48"/>
    </row>
    <row r="92" spans="3:7" s="4" customFormat="1">
      <c r="C92" s="43"/>
      <c r="G92" s="48"/>
    </row>
    <row r="93" spans="3:7" s="4" customFormat="1">
      <c r="C93" s="43"/>
      <c r="G93" s="48"/>
    </row>
    <row r="94" spans="3:7" s="4" customFormat="1">
      <c r="C94" s="43"/>
      <c r="G94" s="48"/>
    </row>
    <row r="95" spans="3:7" s="4" customFormat="1">
      <c r="C95" s="43"/>
      <c r="G95" s="48"/>
    </row>
    <row r="96" spans="3:7" s="4" customFormat="1">
      <c r="C96" s="43"/>
      <c r="G96" s="48"/>
    </row>
    <row r="97" spans="3:7" s="4" customFormat="1">
      <c r="C97" s="43"/>
      <c r="G97" s="48"/>
    </row>
    <row r="98" spans="3:7" s="4" customFormat="1">
      <c r="C98" s="43"/>
      <c r="G98" s="48"/>
    </row>
    <row r="99" spans="3:7" s="4" customFormat="1">
      <c r="C99" s="43"/>
      <c r="G99" s="48"/>
    </row>
    <row r="100" spans="3:7" s="4" customFormat="1">
      <c r="C100" s="43"/>
      <c r="G100" s="48"/>
    </row>
    <row r="101" spans="3:7" s="4" customFormat="1">
      <c r="C101" s="43"/>
      <c r="G101" s="48"/>
    </row>
    <row r="102" spans="3:7" s="4" customFormat="1">
      <c r="C102" s="43"/>
      <c r="G102" s="48"/>
    </row>
    <row r="103" spans="3:7" s="4" customFormat="1">
      <c r="C103" s="43"/>
      <c r="G103" s="48"/>
    </row>
    <row r="104" spans="3:7" s="4" customFormat="1">
      <c r="C104" s="43"/>
      <c r="G104" s="48"/>
    </row>
    <row r="105" spans="3:7" s="4" customFormat="1">
      <c r="C105" s="43"/>
      <c r="G105" s="48"/>
    </row>
    <row r="106" spans="3:7" s="4" customFormat="1">
      <c r="C106" s="43"/>
      <c r="G106" s="48"/>
    </row>
    <row r="107" spans="3:7" s="4" customFormat="1">
      <c r="C107" s="43"/>
      <c r="G107" s="48"/>
    </row>
    <row r="108" spans="3:7" s="4" customFormat="1">
      <c r="C108" s="43"/>
      <c r="G108" s="48"/>
    </row>
    <row r="109" spans="3:7" s="4" customFormat="1">
      <c r="C109" s="43"/>
      <c r="G109" s="48"/>
    </row>
    <row r="110" spans="3:7" s="4" customFormat="1">
      <c r="C110" s="43"/>
      <c r="G110" s="48"/>
    </row>
    <row r="111" spans="3:7" s="4" customFormat="1">
      <c r="C111" s="43"/>
      <c r="G111" s="48"/>
    </row>
    <row r="112" spans="3:7" s="4" customFormat="1">
      <c r="C112" s="43"/>
      <c r="G112" s="48"/>
    </row>
    <row r="113" spans="3:7" s="4" customFormat="1">
      <c r="C113" s="43"/>
      <c r="G113" s="48"/>
    </row>
    <row r="114" spans="3:7" s="4" customFormat="1">
      <c r="C114" s="43"/>
      <c r="G114" s="48"/>
    </row>
    <row r="115" spans="3:7" s="4" customFormat="1">
      <c r="C115" s="43"/>
      <c r="G115" s="48"/>
    </row>
    <row r="116" spans="3:7" s="4" customFormat="1">
      <c r="C116" s="43"/>
      <c r="G116" s="48"/>
    </row>
    <row r="117" spans="3:7" s="4" customFormat="1">
      <c r="C117" s="43"/>
      <c r="G117" s="48"/>
    </row>
    <row r="118" spans="3:7" s="4" customFormat="1">
      <c r="C118" s="43"/>
      <c r="G118" s="48"/>
    </row>
    <row r="119" spans="3:7" s="4" customFormat="1">
      <c r="C119" s="43"/>
      <c r="G119" s="48"/>
    </row>
    <row r="120" spans="3:7" s="4" customFormat="1">
      <c r="C120" s="43"/>
      <c r="G120" s="48"/>
    </row>
    <row r="121" spans="3:7" s="4" customFormat="1">
      <c r="C121" s="43"/>
      <c r="G121" s="48"/>
    </row>
    <row r="122" spans="3:7" s="4" customFormat="1">
      <c r="C122" s="43"/>
      <c r="G122" s="48"/>
    </row>
    <row r="123" spans="3:7" s="4" customFormat="1">
      <c r="C123" s="43"/>
      <c r="G123" s="48"/>
    </row>
    <row r="124" spans="3:7" s="4" customFormat="1">
      <c r="C124" s="43"/>
      <c r="G124" s="48"/>
    </row>
    <row r="125" spans="3:7" s="4" customFormat="1">
      <c r="C125" s="43"/>
      <c r="G125" s="48"/>
    </row>
    <row r="126" spans="3:7" s="4" customFormat="1">
      <c r="C126" s="43"/>
      <c r="G126" s="48"/>
    </row>
    <row r="127" spans="3:7" s="4" customFormat="1">
      <c r="C127" s="43"/>
      <c r="G127" s="48"/>
    </row>
    <row r="128" spans="3:7" s="4" customFormat="1">
      <c r="C128" s="43"/>
      <c r="G128" s="48"/>
    </row>
    <row r="129" spans="3:7" s="4" customFormat="1">
      <c r="C129" s="43"/>
      <c r="G129" s="48"/>
    </row>
    <row r="130" spans="3:7" s="4" customFormat="1">
      <c r="C130" s="43"/>
      <c r="G130" s="48"/>
    </row>
    <row r="131" spans="3:7" s="4" customFormat="1">
      <c r="C131" s="43"/>
      <c r="G131" s="48"/>
    </row>
    <row r="132" spans="3:7" s="4" customFormat="1">
      <c r="C132" s="43"/>
      <c r="G132" s="48"/>
    </row>
    <row r="133" spans="3:7" s="4" customFormat="1">
      <c r="C133" s="43"/>
      <c r="G133" s="48"/>
    </row>
    <row r="134" spans="3:7" s="4" customFormat="1">
      <c r="C134" s="43"/>
      <c r="G134" s="48"/>
    </row>
    <row r="135" spans="3:7" s="4" customFormat="1">
      <c r="C135" s="43"/>
      <c r="G135" s="48"/>
    </row>
    <row r="136" spans="3:7" s="4" customFormat="1">
      <c r="C136" s="43"/>
      <c r="G136" s="48"/>
    </row>
    <row r="137" spans="3:7" s="4" customFormat="1">
      <c r="C137" s="43"/>
      <c r="G137" s="48"/>
    </row>
    <row r="138" spans="3:7" s="4" customFormat="1">
      <c r="C138" s="43"/>
      <c r="G138" s="48"/>
    </row>
    <row r="139" spans="3:7" s="4" customFormat="1">
      <c r="C139" s="43"/>
      <c r="G139" s="48"/>
    </row>
    <row r="140" spans="3:7" s="4" customFormat="1">
      <c r="C140" s="43"/>
      <c r="G140" s="48"/>
    </row>
    <row r="141" spans="3:7" s="4" customFormat="1">
      <c r="C141" s="43"/>
      <c r="G141" s="48"/>
    </row>
    <row r="142" spans="3:7" s="4" customFormat="1">
      <c r="C142" s="43"/>
      <c r="G142" s="48"/>
    </row>
    <row r="143" spans="3:7" s="4" customFormat="1">
      <c r="C143" s="43"/>
      <c r="G143" s="48"/>
    </row>
    <row r="144" spans="3:7" s="4" customFormat="1">
      <c r="C144" s="43"/>
      <c r="G144" s="48"/>
    </row>
    <row r="145" spans="3:7" s="4" customFormat="1">
      <c r="C145" s="43"/>
      <c r="G145" s="48"/>
    </row>
    <row r="146" spans="3:7" s="4" customFormat="1">
      <c r="C146" s="43"/>
      <c r="G146" s="48"/>
    </row>
    <row r="147" spans="3:7" s="4" customFormat="1">
      <c r="C147" s="43"/>
      <c r="G147" s="48"/>
    </row>
    <row r="148" spans="3:7" s="4" customFormat="1">
      <c r="C148" s="43"/>
      <c r="G148" s="48"/>
    </row>
    <row r="149" spans="3:7" s="4" customFormat="1">
      <c r="C149" s="43"/>
      <c r="G149" s="48"/>
    </row>
    <row r="150" spans="3:7" s="4" customFormat="1">
      <c r="C150" s="43"/>
      <c r="G150" s="48"/>
    </row>
    <row r="151" spans="3:7" s="4" customFormat="1">
      <c r="C151" s="43"/>
      <c r="G151" s="48"/>
    </row>
    <row r="152" spans="3:7" s="4" customFormat="1">
      <c r="C152" s="43"/>
      <c r="G152" s="48"/>
    </row>
    <row r="153" spans="3:7" s="4" customFormat="1">
      <c r="C153" s="43"/>
      <c r="G153" s="48"/>
    </row>
    <row r="154" spans="3:7" s="4" customFormat="1">
      <c r="C154" s="43"/>
      <c r="G154" s="48"/>
    </row>
    <row r="155" spans="3:7" s="4" customFormat="1">
      <c r="C155" s="43"/>
      <c r="G155" s="48"/>
    </row>
    <row r="156" spans="3:7" s="4" customFormat="1">
      <c r="C156" s="43"/>
      <c r="G156" s="48"/>
    </row>
    <row r="157" spans="3:7" s="4" customFormat="1">
      <c r="C157" s="43"/>
      <c r="G157" s="48"/>
    </row>
    <row r="158" spans="3:7" s="4" customFormat="1">
      <c r="C158" s="43"/>
      <c r="G158" s="48"/>
    </row>
    <row r="159" spans="3:7" s="4" customFormat="1">
      <c r="C159" s="43"/>
      <c r="G159" s="48"/>
    </row>
    <row r="160" spans="3:7" s="4" customFormat="1">
      <c r="C160" s="43"/>
      <c r="G160" s="48"/>
    </row>
    <row r="161" spans="3:7" s="4" customFormat="1">
      <c r="C161" s="43"/>
      <c r="G161" s="48"/>
    </row>
    <row r="162" spans="3:7" s="4" customFormat="1">
      <c r="C162" s="43"/>
      <c r="G162" s="48"/>
    </row>
    <row r="163" spans="3:7" s="4" customFormat="1">
      <c r="C163" s="43"/>
      <c r="G163" s="48"/>
    </row>
    <row r="164" spans="3:7" s="4" customFormat="1">
      <c r="C164" s="43"/>
      <c r="G164" s="48"/>
    </row>
    <row r="165" spans="3:7" s="4" customFormat="1">
      <c r="C165" s="43"/>
      <c r="G165" s="48"/>
    </row>
    <row r="166" spans="3:7" s="4" customFormat="1">
      <c r="C166" s="43"/>
      <c r="G166" s="48"/>
    </row>
    <row r="167" spans="3:7" s="4" customFormat="1">
      <c r="C167" s="43"/>
      <c r="G167" s="48"/>
    </row>
    <row r="168" spans="3:7" s="4" customFormat="1">
      <c r="C168" s="43"/>
      <c r="G168" s="48"/>
    </row>
    <row r="169" spans="3:7" s="4" customFormat="1">
      <c r="C169" s="43"/>
      <c r="G169" s="48"/>
    </row>
    <row r="170" spans="3:7" s="4" customFormat="1">
      <c r="C170" s="43"/>
      <c r="G170" s="48"/>
    </row>
    <row r="171" spans="3:7" s="4" customFormat="1">
      <c r="C171" s="43"/>
      <c r="G171" s="48"/>
    </row>
    <row r="172" spans="3:7" s="4" customFormat="1">
      <c r="C172" s="43"/>
      <c r="G172" s="48"/>
    </row>
    <row r="173" spans="3:7" s="4" customFormat="1">
      <c r="C173" s="43"/>
      <c r="G173" s="48"/>
    </row>
    <row r="174" spans="3:7" s="4" customFormat="1">
      <c r="C174" s="43"/>
      <c r="G174" s="48"/>
    </row>
    <row r="175" spans="3:7" s="4" customFormat="1">
      <c r="C175" s="43"/>
      <c r="G175" s="48"/>
    </row>
    <row r="176" spans="3:7" s="4" customFormat="1">
      <c r="C176" s="43"/>
      <c r="G176" s="48"/>
    </row>
    <row r="177" spans="3:7" s="4" customFormat="1">
      <c r="C177" s="43"/>
      <c r="G177" s="48"/>
    </row>
    <row r="178" spans="3:7" s="4" customFormat="1">
      <c r="C178" s="43"/>
      <c r="G178" s="48"/>
    </row>
    <row r="179" spans="3:7" s="4" customFormat="1">
      <c r="C179" s="43"/>
      <c r="G179" s="48"/>
    </row>
    <row r="180" spans="3:7" s="4" customFormat="1">
      <c r="C180" s="43"/>
      <c r="G180" s="48"/>
    </row>
    <row r="181" spans="3:7" s="4" customFormat="1">
      <c r="C181" s="43"/>
      <c r="G181" s="48"/>
    </row>
    <row r="182" spans="3:7" s="4" customFormat="1">
      <c r="C182" s="43"/>
      <c r="G182" s="48"/>
    </row>
    <row r="183" spans="3:7" s="4" customFormat="1">
      <c r="C183" s="43"/>
      <c r="G183" s="48"/>
    </row>
    <row r="184" spans="3:7" s="4" customFormat="1">
      <c r="C184" s="43"/>
      <c r="G184" s="48"/>
    </row>
    <row r="185" spans="3:7" s="4" customFormat="1">
      <c r="C185" s="43"/>
      <c r="G185" s="48"/>
    </row>
    <row r="186" spans="3:7" s="4" customFormat="1">
      <c r="C186" s="43"/>
      <c r="G186" s="48"/>
    </row>
    <row r="187" spans="3:7" s="4" customFormat="1">
      <c r="C187" s="43"/>
      <c r="G187" s="48"/>
    </row>
    <row r="188" spans="3:7" s="4" customFormat="1">
      <c r="C188" s="43"/>
      <c r="G188" s="48"/>
    </row>
    <row r="189" spans="3:7" s="4" customFormat="1">
      <c r="C189" s="43"/>
      <c r="G189" s="48"/>
    </row>
    <row r="190" spans="3:7" s="4" customFormat="1">
      <c r="C190" s="43"/>
      <c r="G190" s="48"/>
    </row>
    <row r="191" spans="3:7" s="4" customFormat="1">
      <c r="C191" s="43"/>
      <c r="G191" s="48"/>
    </row>
    <row r="192" spans="3:7" s="4" customFormat="1">
      <c r="C192" s="43"/>
      <c r="G192" s="48"/>
    </row>
    <row r="193" spans="3:7" s="4" customFormat="1">
      <c r="C193" s="43"/>
      <c r="G193" s="48"/>
    </row>
    <row r="194" spans="3:7" s="4" customFormat="1">
      <c r="C194" s="43"/>
      <c r="G194" s="48"/>
    </row>
    <row r="195" spans="3:7" s="4" customFormat="1">
      <c r="C195" s="43"/>
      <c r="G195" s="48"/>
    </row>
    <row r="196" spans="3:7" s="4" customFormat="1">
      <c r="C196" s="43"/>
      <c r="G196" s="48"/>
    </row>
    <row r="197" spans="3:7" s="4" customFormat="1">
      <c r="C197" s="43"/>
      <c r="G197" s="48"/>
    </row>
    <row r="198" spans="3:7" s="4" customFormat="1">
      <c r="C198" s="43"/>
      <c r="G198" s="48"/>
    </row>
    <row r="199" spans="3:7" s="4" customFormat="1">
      <c r="C199" s="43"/>
      <c r="G199" s="48"/>
    </row>
    <row r="200" spans="3:7" s="4" customFormat="1">
      <c r="C200" s="43"/>
      <c r="G200" s="48"/>
    </row>
    <row r="201" spans="3:7" s="4" customFormat="1">
      <c r="C201" s="43"/>
      <c r="G201" s="48"/>
    </row>
    <row r="202" spans="3:7" s="4" customFormat="1">
      <c r="C202" s="43"/>
      <c r="G202" s="48"/>
    </row>
    <row r="203" spans="3:7" s="4" customFormat="1">
      <c r="C203" s="43"/>
      <c r="G203" s="48"/>
    </row>
    <row r="204" spans="3:7" s="4" customFormat="1">
      <c r="C204" s="43"/>
      <c r="G204" s="48"/>
    </row>
    <row r="205" spans="3:7" s="4" customFormat="1">
      <c r="C205" s="43"/>
      <c r="G205" s="48"/>
    </row>
    <row r="206" spans="3:7" s="4" customFormat="1">
      <c r="C206" s="43"/>
      <c r="G206" s="48"/>
    </row>
    <row r="207" spans="3:7" s="4" customFormat="1">
      <c r="C207" s="43"/>
      <c r="G207" s="48"/>
    </row>
    <row r="208" spans="3:7" s="4" customFormat="1">
      <c r="C208" s="43"/>
      <c r="G208" s="48"/>
    </row>
    <row r="209" spans="3:7" s="4" customFormat="1">
      <c r="C209" s="43"/>
      <c r="G209" s="48"/>
    </row>
    <row r="210" spans="3:7" s="4" customFormat="1">
      <c r="C210" s="43"/>
      <c r="G210" s="48"/>
    </row>
    <row r="211" spans="3:7" s="4" customFormat="1">
      <c r="C211" s="43"/>
      <c r="G211" s="48"/>
    </row>
    <row r="212" spans="3:7" s="4" customFormat="1">
      <c r="C212" s="43"/>
      <c r="G212" s="48"/>
    </row>
    <row r="213" spans="3:7" s="4" customFormat="1">
      <c r="C213" s="43"/>
      <c r="G213" s="48"/>
    </row>
    <row r="214" spans="3:7" s="4" customFormat="1">
      <c r="C214" s="43"/>
      <c r="G214" s="48"/>
    </row>
    <row r="215" spans="3:7" s="4" customFormat="1">
      <c r="C215" s="43"/>
      <c r="G215" s="48"/>
    </row>
    <row r="216" spans="3:7" s="4" customFormat="1">
      <c r="C216" s="43"/>
      <c r="G216" s="48"/>
    </row>
    <row r="217" spans="3:7" s="4" customFormat="1">
      <c r="C217" s="43"/>
      <c r="G217" s="48"/>
    </row>
    <row r="218" spans="3:7" s="4" customFormat="1">
      <c r="C218" s="43"/>
      <c r="G218" s="48"/>
    </row>
    <row r="219" spans="3:7" s="4" customFormat="1">
      <c r="C219" s="43"/>
      <c r="G219" s="48"/>
    </row>
    <row r="220" spans="3:7" s="4" customFormat="1">
      <c r="C220" s="43"/>
      <c r="G220" s="48"/>
    </row>
    <row r="221" spans="3:7" s="4" customFormat="1">
      <c r="C221" s="43"/>
      <c r="G221" s="48"/>
    </row>
    <row r="222" spans="3:7" s="4" customFormat="1">
      <c r="C222" s="43"/>
      <c r="G222" s="48"/>
    </row>
    <row r="223" spans="3:7" s="4" customFormat="1">
      <c r="C223" s="43"/>
      <c r="G223" s="48"/>
    </row>
    <row r="224" spans="3:7" s="4" customFormat="1">
      <c r="C224" s="43"/>
      <c r="G224" s="48"/>
    </row>
    <row r="225" spans="3:7" s="4" customFormat="1">
      <c r="C225" s="43"/>
      <c r="G225" s="48"/>
    </row>
    <row r="226" spans="3:7" s="4" customFormat="1">
      <c r="C226" s="43"/>
      <c r="G226" s="48"/>
    </row>
    <row r="227" spans="3:7" s="4" customFormat="1">
      <c r="C227" s="43"/>
      <c r="G227" s="48"/>
    </row>
    <row r="228" spans="3:7" s="4" customFormat="1">
      <c r="C228" s="43"/>
      <c r="G228" s="48"/>
    </row>
    <row r="229" spans="3:7" s="4" customFormat="1">
      <c r="C229" s="43"/>
      <c r="G229" s="48"/>
    </row>
    <row r="230" spans="3:7" s="4" customFormat="1">
      <c r="C230" s="43"/>
      <c r="G230" s="48"/>
    </row>
    <row r="231" spans="3:7" s="4" customFormat="1">
      <c r="C231" s="43"/>
      <c r="G231" s="48"/>
    </row>
    <row r="232" spans="3:7" s="4" customFormat="1">
      <c r="C232" s="43"/>
      <c r="G232" s="48"/>
    </row>
    <row r="233" spans="3:7" s="4" customFormat="1">
      <c r="C233" s="43"/>
      <c r="G233" s="48"/>
    </row>
    <row r="234" spans="3:7" s="4" customFormat="1">
      <c r="C234" s="43"/>
      <c r="G234" s="48"/>
    </row>
    <row r="235" spans="3:7" s="4" customFormat="1">
      <c r="C235" s="43"/>
      <c r="G235" s="48"/>
    </row>
    <row r="236" spans="3:7" s="4" customFormat="1">
      <c r="C236" s="43"/>
      <c r="G236" s="48"/>
    </row>
    <row r="237" spans="3:7" s="4" customFormat="1">
      <c r="C237" s="43"/>
      <c r="G237" s="48"/>
    </row>
    <row r="238" spans="3:7" s="4" customFormat="1">
      <c r="C238" s="43"/>
      <c r="G238" s="48"/>
    </row>
    <row r="239" spans="3:7" s="4" customFormat="1">
      <c r="C239" s="43"/>
      <c r="G239" s="48"/>
    </row>
    <row r="240" spans="3:7" s="4" customFormat="1">
      <c r="C240" s="43"/>
      <c r="G240" s="48"/>
    </row>
    <row r="241" spans="3:7" s="4" customFormat="1">
      <c r="C241" s="43"/>
      <c r="G241" s="48"/>
    </row>
    <row r="242" spans="3:7" s="4" customFormat="1">
      <c r="C242" s="43"/>
      <c r="G242" s="48"/>
    </row>
    <row r="243" spans="3:7" s="4" customFormat="1">
      <c r="C243" s="43"/>
      <c r="G243" s="48"/>
    </row>
    <row r="244" spans="3:7" s="4" customFormat="1">
      <c r="C244" s="43"/>
      <c r="G244" s="48"/>
    </row>
    <row r="245" spans="3:7" s="4" customFormat="1">
      <c r="C245" s="43"/>
      <c r="G245" s="48"/>
    </row>
    <row r="246" spans="3:7" s="4" customFormat="1">
      <c r="C246" s="43"/>
      <c r="G246" s="48"/>
    </row>
    <row r="247" spans="3:7" s="4" customFormat="1">
      <c r="C247" s="43"/>
      <c r="G247" s="48"/>
    </row>
    <row r="248" spans="3:7" s="4" customFormat="1">
      <c r="C248" s="43"/>
      <c r="G248" s="48"/>
    </row>
    <row r="249" spans="3:7" s="4" customFormat="1">
      <c r="C249" s="43"/>
      <c r="G249" s="48"/>
    </row>
    <row r="250" spans="3:7" s="4" customFormat="1">
      <c r="C250" s="43"/>
      <c r="G250" s="48"/>
    </row>
    <row r="251" spans="3:7" s="4" customFormat="1">
      <c r="C251" s="43"/>
      <c r="G251" s="48"/>
    </row>
    <row r="252" spans="3:7" s="4" customFormat="1">
      <c r="C252" s="43"/>
      <c r="G252" s="48"/>
    </row>
    <row r="253" spans="3:7" s="4" customFormat="1">
      <c r="C253" s="43"/>
      <c r="G253" s="48"/>
    </row>
    <row r="254" spans="3:7" s="4" customFormat="1">
      <c r="C254" s="43"/>
      <c r="G254" s="48"/>
    </row>
    <row r="255" spans="3:7" s="4" customFormat="1">
      <c r="C255" s="43"/>
      <c r="G255" s="48"/>
    </row>
    <row r="256" spans="3:7" s="4" customFormat="1">
      <c r="C256" s="43"/>
      <c r="G256" s="48"/>
    </row>
    <row r="257" spans="3:7" s="4" customFormat="1">
      <c r="C257" s="43"/>
      <c r="G257" s="48"/>
    </row>
    <row r="258" spans="3:7" s="4" customFormat="1">
      <c r="C258" s="43"/>
      <c r="G258" s="48"/>
    </row>
    <row r="259" spans="3:7" s="4" customFormat="1">
      <c r="C259" s="43"/>
      <c r="G259" s="48"/>
    </row>
    <row r="260" spans="3:7" s="4" customFormat="1">
      <c r="C260" s="43"/>
      <c r="G260" s="48"/>
    </row>
    <row r="261" spans="3:7" s="4" customFormat="1">
      <c r="C261" s="43"/>
      <c r="G261" s="48"/>
    </row>
    <row r="262" spans="3:7" s="4" customFormat="1">
      <c r="C262" s="43"/>
      <c r="G262" s="48"/>
    </row>
    <row r="263" spans="3:7" s="4" customFormat="1">
      <c r="C263" s="43"/>
      <c r="G263" s="48"/>
    </row>
    <row r="264" spans="3:7" s="4" customFormat="1">
      <c r="C264" s="43"/>
      <c r="G264" s="48"/>
    </row>
    <row r="265" spans="3:7" s="4" customFormat="1">
      <c r="C265" s="43"/>
      <c r="G265" s="48"/>
    </row>
    <row r="266" spans="3:7" s="4" customFormat="1">
      <c r="C266" s="43"/>
      <c r="G266" s="48"/>
    </row>
    <row r="267" spans="3:7" s="4" customFormat="1">
      <c r="C267" s="43"/>
      <c r="G267" s="48"/>
    </row>
    <row r="268" spans="3:7" s="4" customFormat="1">
      <c r="C268" s="43"/>
      <c r="G268" s="48"/>
    </row>
    <row r="269" spans="3:7" s="4" customFormat="1">
      <c r="C269" s="43"/>
      <c r="G269" s="48"/>
    </row>
    <row r="270" spans="3:7" s="4" customFormat="1">
      <c r="C270" s="43"/>
      <c r="G270" s="48"/>
    </row>
    <row r="271" spans="3:7" s="4" customFormat="1">
      <c r="C271" s="43"/>
      <c r="G271" s="48"/>
    </row>
    <row r="272" spans="3:7" s="4" customFormat="1">
      <c r="C272" s="43"/>
      <c r="G272" s="48"/>
    </row>
    <row r="273" spans="3:7" s="4" customFormat="1">
      <c r="C273" s="43"/>
      <c r="G273" s="48"/>
    </row>
    <row r="274" spans="3:7" s="4" customFormat="1">
      <c r="C274" s="43"/>
      <c r="G274" s="48"/>
    </row>
    <row r="275" spans="3:7" s="4" customFormat="1">
      <c r="C275" s="43"/>
      <c r="G275" s="48"/>
    </row>
    <row r="276" spans="3:7" s="4" customFormat="1">
      <c r="C276" s="43"/>
      <c r="G276" s="48"/>
    </row>
  </sheetData>
  <dataConsolidate topLabels="1">
    <dataRefs count="1">
      <dataRef ref="B34" sheet="PAC_Aquaviário_26_05_2017"/>
    </dataRefs>
  </dataConsolidate>
  <mergeCells count="8">
    <mergeCell ref="H3:H5"/>
    <mergeCell ref="G3:G5"/>
    <mergeCell ref="D2:F2"/>
    <mergeCell ref="F3:F5"/>
    <mergeCell ref="B3:B5"/>
    <mergeCell ref="E3:E5"/>
    <mergeCell ref="D3:D5"/>
    <mergeCell ref="C3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ignoredErrors>
    <ignoredError sqref="C30:E30" formulaRange="1"/>
    <ignoredError sqref="F30 F35 F27 F24 F20 F15 F12 F9 F6 F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Hidrovias_Monitoramento_Tipo 1</vt:lpstr>
      <vt:lpstr>Hidrovias_Monitoramento_Tipo 2</vt:lpstr>
      <vt:lpstr>PAC_Aquaviário_26_05_2017</vt:lpstr>
      <vt:lpstr>PAC_Aquaviário_26_05_2017!Area_de_impressao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rafael.mendonca</dc:creator>
  <cp:lastModifiedBy>emanuel.fonteles</cp:lastModifiedBy>
  <cp:lastPrinted>2017-06-07T11:12:37Z</cp:lastPrinted>
  <dcterms:created xsi:type="dcterms:W3CDTF">2011-07-01T17:25:27Z</dcterms:created>
  <dcterms:modified xsi:type="dcterms:W3CDTF">2017-09-14T18:36:18Z</dcterms:modified>
</cp:coreProperties>
</file>